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下拨汇总表" sheetId="5" r:id="rId1"/>
    <sheet name="资金计划汇总表" sheetId="6" r:id="rId2"/>
    <sheet name="项目明细表" sheetId="4" r:id="rId3"/>
  </sheets>
  <definedNames>
    <definedName name="_xlnm._FilterDatabase" localSheetId="2" hidden="1">项目明细表!$A$1:$T$222</definedName>
    <definedName name="_xlnm.Print_Titles" localSheetId="2">项目明细表!$A:$F,项目明细表!$4:$7</definedName>
  </definedNames>
  <calcPr calcId="144525"/>
</workbook>
</file>

<file path=xl/sharedStrings.xml><?xml version="1.0" encoding="utf-8"?>
<sst xmlns="http://schemas.openxmlformats.org/spreadsheetml/2006/main" count="2795" uniqueCount="1249">
  <si>
    <t>附件1</t>
  </si>
  <si>
    <t>隆回县2023年衔接推进乡村振兴补助资金和财政涉农统筹整合资金（第三批）下拨汇总表</t>
  </si>
  <si>
    <t>序号</t>
  </si>
  <si>
    <t>单位名称</t>
  </si>
  <si>
    <t>隆委乡振组发[2023] 24号</t>
  </si>
  <si>
    <t>实际下拨
合计</t>
  </si>
  <si>
    <t>生产项目</t>
  </si>
  <si>
    <t>农村基础设施</t>
  </si>
  <si>
    <t>配套基础设施项目</t>
  </si>
  <si>
    <t>雨露计划</t>
  </si>
  <si>
    <t>人居环境整治</t>
  </si>
  <si>
    <t>公益性岗位</t>
  </si>
  <si>
    <t>其他</t>
  </si>
  <si>
    <t>北山镇</t>
  </si>
  <si>
    <t>大水田乡</t>
  </si>
  <si>
    <t>高平镇</t>
  </si>
  <si>
    <t>荷田乡</t>
  </si>
  <si>
    <t>荷香桥镇</t>
  </si>
  <si>
    <t>横板桥镇</t>
  </si>
  <si>
    <t>虎形山乡</t>
  </si>
  <si>
    <t>花门街道</t>
  </si>
  <si>
    <t>金石桥镇</t>
  </si>
  <si>
    <t>六都寨镇</t>
  </si>
  <si>
    <t>罗洪镇</t>
  </si>
  <si>
    <t>麻塘山乡</t>
  </si>
  <si>
    <t>南岳庙镇</t>
  </si>
  <si>
    <t>七江镇</t>
  </si>
  <si>
    <t>三阁司镇</t>
  </si>
  <si>
    <t>山界乡</t>
  </si>
  <si>
    <t>司门前镇</t>
  </si>
  <si>
    <t>滩头镇</t>
  </si>
  <si>
    <t>桃花坪街道</t>
  </si>
  <si>
    <t>西洋江镇</t>
  </si>
  <si>
    <t>小沙江镇</t>
  </si>
  <si>
    <t>鸭田镇</t>
  </si>
  <si>
    <t>岩口镇</t>
  </si>
  <si>
    <t>羊古坳镇</t>
  </si>
  <si>
    <t>周旺镇</t>
  </si>
  <si>
    <t>县林业局</t>
  </si>
  <si>
    <t>县水利局</t>
  </si>
  <si>
    <t>县水利综合服务中心</t>
  </si>
  <si>
    <t>县农业农村局</t>
  </si>
  <si>
    <t>县农经站</t>
  </si>
  <si>
    <t>县农业综合服务中心</t>
  </si>
  <si>
    <t>县人居环境指挥部</t>
  </si>
  <si>
    <t>县乡村振兴局</t>
  </si>
  <si>
    <t>合计</t>
  </si>
  <si>
    <t>资金来源</t>
  </si>
  <si>
    <t>中央</t>
  </si>
  <si>
    <t>省级</t>
  </si>
  <si>
    <t>市级</t>
  </si>
  <si>
    <t>县级</t>
  </si>
  <si>
    <t>上级指标文号</t>
  </si>
  <si>
    <t>湘财预[2023】145号</t>
  </si>
  <si>
    <t>湘财预[2023】191号</t>
  </si>
  <si>
    <t>县级财政</t>
  </si>
  <si>
    <t>湘财预[2023】199号</t>
  </si>
  <si>
    <t>湘财农指[2023】23号</t>
  </si>
  <si>
    <t>湘财预[2023】207号</t>
  </si>
  <si>
    <t>湘财农指[2023】52号</t>
  </si>
  <si>
    <t>湘财农指[2023】31号</t>
  </si>
  <si>
    <t>湘财文指[2023】29号</t>
  </si>
  <si>
    <t>邵财农指[2023】28号</t>
  </si>
  <si>
    <t>湘财预[2023】169号</t>
  </si>
  <si>
    <t>湘财预[2023】105号</t>
  </si>
  <si>
    <t>湘财预[2022】272号</t>
  </si>
  <si>
    <t>湘财农指[2022】89号</t>
  </si>
  <si>
    <t>本级指标文号</t>
  </si>
  <si>
    <t>隆财农单[2023】99号</t>
  </si>
  <si>
    <t>隆财农单[2023】103号</t>
  </si>
  <si>
    <t>隆财农单[2023】84号</t>
  </si>
  <si>
    <t>隆财农单[2023】104号</t>
  </si>
  <si>
    <t>隆财农单[2023】105号</t>
  </si>
  <si>
    <t>隆财农单[2023】118号</t>
  </si>
  <si>
    <t>隆财农单[2023】127号</t>
  </si>
  <si>
    <t>隆财农单[2023】125号</t>
  </si>
  <si>
    <t>隆财预单[2023】260号</t>
  </si>
  <si>
    <t>隆财教单[2023】103号</t>
  </si>
  <si>
    <t>隆财预单[2023】272号</t>
  </si>
  <si>
    <t>隆财农单[2023】115号</t>
  </si>
  <si>
    <t>隆财农单[2023】101号</t>
  </si>
  <si>
    <t>隆财农单[2023】86号</t>
  </si>
  <si>
    <t>隆财农单【2023】3号</t>
  </si>
  <si>
    <t>隆财农单【2023】6号</t>
  </si>
  <si>
    <t>摘要</t>
  </si>
  <si>
    <t>2023年省级财政衔接推进乡村振兴补助资金</t>
  </si>
  <si>
    <t>2023年省级衔接资金</t>
  </si>
  <si>
    <t>县级财政安排2023年种粮大户补助资金</t>
  </si>
  <si>
    <t>2023年省级衔接资金（高标准农田方向）</t>
  </si>
  <si>
    <t>2023年中央第二批农村综合改革转移支付公益事业奖补资金504万</t>
  </si>
  <si>
    <t>2023年第四批省级财政衔接资金</t>
  </si>
  <si>
    <t>2023年省级农村综合改革转移支付公益事业奖补资金</t>
  </si>
  <si>
    <t>2023年省级农田建设补助资金</t>
  </si>
  <si>
    <t>2023年小水库除险加固资金</t>
  </si>
  <si>
    <t>2023年省文化和旅游发展专项资金83万</t>
  </si>
  <si>
    <t>县级财政安排2023年财政衔接资金63万元</t>
  </si>
  <si>
    <t>2023年驻村帮扶资金</t>
  </si>
  <si>
    <t>2023年中央高标准农田建设资金</t>
  </si>
  <si>
    <t>2023年中央财政衔接推进乡村振补助资金</t>
  </si>
  <si>
    <t>2023年农村改厕奖补资金</t>
  </si>
  <si>
    <t>附件2</t>
  </si>
  <si>
    <t>隆回县2023年第三批衔接推进乡村振兴补助资金和财政涉农统筹整合资金
计划汇总表</t>
  </si>
  <si>
    <t>金额单位：万元</t>
  </si>
  <si>
    <t>项目个数</t>
  </si>
  <si>
    <t>个</t>
  </si>
  <si>
    <t>万元</t>
  </si>
  <si>
    <t>附件3</t>
  </si>
  <si>
    <t>隆回县2023年度第三批衔接推进乡村振兴补助资金和财政涉农统筹整合资金项目明细表</t>
  </si>
  <si>
    <t>项目类别</t>
  </si>
  <si>
    <t>乡</t>
  </si>
  <si>
    <t>村</t>
  </si>
  <si>
    <t>系统自定义名称</t>
  </si>
  <si>
    <t>项目名称</t>
  </si>
  <si>
    <t>建设性质</t>
  </si>
  <si>
    <t>时间进度</t>
  </si>
  <si>
    <t>责任单位</t>
  </si>
  <si>
    <t>建设内容及规模</t>
  </si>
  <si>
    <t>补助标准</t>
  </si>
  <si>
    <t>资金规模和筹资方式</t>
  </si>
  <si>
    <t>绩效目标</t>
  </si>
  <si>
    <t>项目类型</t>
  </si>
  <si>
    <t>二级项目类型</t>
  </si>
  <si>
    <t>项目子类型</t>
  </si>
  <si>
    <t>计划开工
时间</t>
  </si>
  <si>
    <t>计划完工
时间</t>
  </si>
  <si>
    <t>项目主管单位</t>
  </si>
  <si>
    <t>项目组织实施单位</t>
  </si>
  <si>
    <t>项目预算总投资</t>
  </si>
  <si>
    <t>其中</t>
  </si>
  <si>
    <t>本次安排整合资金</t>
  </si>
  <si>
    <t>其他资金</t>
  </si>
  <si>
    <t>中央、省级、市级、县级</t>
  </si>
  <si>
    <t>金额</t>
  </si>
  <si>
    <t>总计</t>
  </si>
  <si>
    <t>一、产业发展</t>
  </si>
  <si>
    <t>1.生产项目</t>
  </si>
  <si>
    <t>（1）.种植业基地</t>
  </si>
  <si>
    <t>产业发展项目</t>
  </si>
  <si>
    <t>种植业基地</t>
  </si>
  <si>
    <t>10个产烟乡镇</t>
  </si>
  <si>
    <t>148个村</t>
  </si>
  <si>
    <t>隆回县_产业发展_生产项目_2023年烤烟种植项目</t>
  </si>
  <si>
    <t>2023年烤烟种植项目</t>
  </si>
  <si>
    <t>新建</t>
  </si>
  <si>
    <r>
      <rPr>
        <sz val="9"/>
        <rFont val="宋体"/>
        <charset val="134"/>
      </rPr>
      <t>全县烤烟种植面积</t>
    </r>
    <r>
      <rPr>
        <sz val="9"/>
        <rFont val="Times New Roman"/>
        <charset val="134"/>
      </rPr>
      <t>2.6</t>
    </r>
    <r>
      <rPr>
        <sz val="9"/>
        <rFont val="宋体"/>
        <charset val="134"/>
      </rPr>
      <t>万亩及烤烟基础设施，预计收购烟叶</t>
    </r>
    <r>
      <rPr>
        <sz val="9"/>
        <rFont val="Times New Roman"/>
        <charset val="134"/>
      </rPr>
      <t>6</t>
    </r>
    <r>
      <rPr>
        <sz val="9"/>
        <rFont val="宋体"/>
        <charset val="134"/>
      </rPr>
      <t>万担</t>
    </r>
  </si>
  <si>
    <r>
      <rPr>
        <sz val="9"/>
        <rFont val="宋体"/>
        <charset val="134"/>
      </rPr>
      <t>生产补贴</t>
    </r>
    <r>
      <rPr>
        <sz val="9"/>
        <rFont val="Times New Roman"/>
        <charset val="134"/>
      </rPr>
      <t>80</t>
    </r>
    <r>
      <rPr>
        <sz val="9"/>
        <rFont val="宋体"/>
        <charset val="134"/>
      </rPr>
      <t>元</t>
    </r>
    <r>
      <rPr>
        <sz val="9"/>
        <rFont val="Times New Roman"/>
        <charset val="134"/>
      </rPr>
      <t>/</t>
    </r>
    <r>
      <rPr>
        <sz val="9"/>
        <rFont val="宋体"/>
        <charset val="134"/>
      </rPr>
      <t>担和烟夹补贴</t>
    </r>
    <r>
      <rPr>
        <sz val="9"/>
        <rFont val="Times New Roman"/>
        <charset val="134"/>
      </rPr>
      <t>20</t>
    </r>
    <r>
      <rPr>
        <sz val="9"/>
        <rFont val="宋体"/>
        <charset val="134"/>
      </rPr>
      <t>元</t>
    </r>
    <r>
      <rPr>
        <sz val="9"/>
        <rFont val="Times New Roman"/>
        <charset val="134"/>
      </rPr>
      <t>/</t>
    </r>
    <r>
      <rPr>
        <sz val="9"/>
        <rFont val="宋体"/>
        <charset val="134"/>
      </rPr>
      <t>担</t>
    </r>
  </si>
  <si>
    <t>预计受益脱贫户50户120人，一般农户450户1491人，人均增收1100元以上</t>
  </si>
  <si>
    <t>全县各乡镇（街道）</t>
  </si>
  <si>
    <t>有示范经营主体的村</t>
  </si>
  <si>
    <t>隆回县_产业发展_生产项目_2023年示范农民合作社和示范家庭农场奖补</t>
  </si>
  <si>
    <t>2023年示范农民合作社和示范家庭农场奖补</t>
  </si>
  <si>
    <t>通过示范评选。支持35家县级示范合作社和35家县级示范家庭农场进行奖补，主要用于农业生产服务设施和基地建设；引导农产品质量与认证；进行技术推广、培训和信息服务</t>
  </si>
  <si>
    <t>2-3万元/个</t>
  </si>
  <si>
    <t>通过项目扶持，改善农民合作社和家庭农场生产经营、基础设施建设和技术服务中的一些困难，不断增强合作社与家庭农场的服务功能和自我发展能力，提升合作社与家庭农场高质量发展水平，带动脱贫户和监测户95户发展产业及增加收入</t>
  </si>
  <si>
    <t>中山居委会</t>
  </si>
  <si>
    <t>隆回县_产业发展_生产项目_2023年省重点产业项目隆回县利琼茶业种植专业合作社茶叶品种改良和茶园宜机化建设项目</t>
  </si>
  <si>
    <t>2023年省重点产业项目隆回县利琼茶业种植专业合作社茶叶品种改良和茶园宜机化建设项目</t>
  </si>
  <si>
    <t>1、茶园改造30亩；2砌保坎长170米（170*2*1）合计340立方米</t>
  </si>
  <si>
    <t>30万/项</t>
  </si>
  <si>
    <t>改善生产条件水平，带动脱贫(监测)人口64户142人年增收</t>
  </si>
  <si>
    <t>小坳村</t>
  </si>
  <si>
    <t>隆回县_产业发展_生产项目_2023年省重点产业项目隆回县鸿盟农机专业合作社蔬菜生产基地建设项目</t>
  </si>
  <si>
    <t>2023年省重点产业项目隆回县鸿盟农机专业合作社蔬菜生产基地建设项目</t>
  </si>
  <si>
    <t>1、新建钢结构机棚150平方米；2、购置农友自走履带式旋耕机2台</t>
  </si>
  <si>
    <t>20万/项</t>
  </si>
  <si>
    <t>改善生产条件水平，带动脱贫(监测)人口26户62人年增收</t>
  </si>
  <si>
    <t>虎形山瑶族乡</t>
  </si>
  <si>
    <t>富寨村</t>
  </si>
  <si>
    <t>隆回县_产业发展_生产项目_2023年省重点产业项目隆回县百利蔬菜生产专业合作社蔬菜基地基础设施建设项目</t>
  </si>
  <si>
    <t>2023年省重点产业项目隆回县百利蔬菜生产专业合作社蔬菜基地基础设施建设项目</t>
  </si>
  <si>
    <t>1、新建100立方米储水池1个；2、压水池1个40m³；3、主水管400米；4、大疆无人机1台；5、4吨HK-YS3000履带式爬山虎1台；6、YG190F柴油抽水机1台</t>
  </si>
  <si>
    <t>改善生产条件水平，带动脱贫(监测)人口59户150人年增收</t>
  </si>
  <si>
    <t>全县各乡镇</t>
  </si>
  <si>
    <t>隆回县_产业发展_生产项目_2023年粮食生产产业奖补和种粮大户补贴</t>
  </si>
  <si>
    <t>2023年粮食生产产业奖补和种粮大户补贴</t>
  </si>
  <si>
    <t>1.双季稻生产：对集中连片30亩以上晚稻种植户按晚稻面积600元/亩进行补贴。2.再生稻生产：对集中连片30亩以上的再生稻种植户按再生稻面积200元/亩进行补贴。3.“高档优质稻”订单服务：对推广“高档优质稻”按订单服务面积按50元/亩进行补贴，单个主体补贴上限为15万元。4.机插机抛作业补贴：对开展水稻机插秧和有序机抛秧作业服务并上传北斗终端的按30元/亩进行补贴。5.农机购置追加补贴：对水稻生产全程机械化农机购置与智慧农机适当追加补贴。6.严管区退出水稻种植补贴：受污染耕地安全利用，严管区退出水稻种植按300元/亩进行补贴　</t>
  </si>
  <si>
    <t>1000万元/项</t>
  </si>
  <si>
    <t>通过粮食生产产业奖补政策的实施，确保粮食和油料播种面积和产量只增不减,增加农户和脱贫（监测）户种粮收入</t>
  </si>
  <si>
    <t>相关村</t>
  </si>
  <si>
    <t>隆回县_产业发展_生产项目_2023年发展庭院经济奖补</t>
  </si>
  <si>
    <t>2023年发展庭院经济奖补</t>
  </si>
  <si>
    <t>对发展庭院小种植、小养殖、小加工、小农旅、小服务，当年发展庭院经济项目总投入达到2000元以上，有固定的种养、加工、经营和服务场所，可持续增产增收，且家庭环境干净整洁，家庭和睦，睦邻友好的户进行奖补</t>
  </si>
  <si>
    <t>300万元/项</t>
  </si>
  <si>
    <t>解决帮助脱贫（监测）户513户发展庭院经济，增加经营性收入</t>
  </si>
  <si>
    <t>富延村</t>
  </si>
  <si>
    <t>隆回县-高平镇_产业发展_生产项目_2023年富延村金银花基地基础设施建设及金银花种植</t>
  </si>
  <si>
    <t>2023年富延村金银花基地基础设施建设及金银花种植</t>
  </si>
  <si>
    <t>高平镇人民政府</t>
  </si>
  <si>
    <t>新建基地连接公路长3.5公里，宽4米；土地整理（含沟、渠、机耕道)200亩；金银花良种苗5万株；生物有机肥100吨；苗木移栽与管理200亩；配套附属设施等</t>
  </si>
  <si>
    <t>120万/处</t>
  </si>
  <si>
    <t>增加脱贫（监测）户115户437人收入，提高生活水平；增加村级集体经济收入</t>
  </si>
  <si>
    <t>(2).养殖业基地</t>
  </si>
  <si>
    <t>养殖业基地</t>
  </si>
  <si>
    <t>泰龙村</t>
  </si>
  <si>
    <t>隆回县_产业发展_生产项目_2023年省重点产业项目隆回县万胜生态养牛有限公司新建原料仓库及其配套设施建设项目</t>
  </si>
  <si>
    <t>2023年省重点产业项目隆回县万胜生态养牛有限公司新建原料仓库及其配套设施建设项目</t>
  </si>
  <si>
    <t>1、新建肉牛原料仓库1800平方米；2、青贮池一个240m³；3、购置YKJ2―20青贮打包机1台</t>
  </si>
  <si>
    <t>100万/项</t>
  </si>
  <si>
    <t>通过入股、务工，增加脱贫(监测)户收入，增加村集体经济收入，每年固定收益不少于4万元</t>
  </si>
  <si>
    <t>黄金井村</t>
  </si>
  <si>
    <t>隆回县_产业发展_生产项目_2023年省重点产业项目隆回县黄金珒井现代农业发展有限公司投料车间厂房和蛋鸡自动化投料生产线建设项目</t>
  </si>
  <si>
    <t>2023年省重点产业项目隆回县黄金珒井现代农业发展有限公司投料车间厂房和蛋鸡自动化投料生产线建设项目</t>
  </si>
  <si>
    <t>1、改造投料车间厂房760㎡；2、硬化厂房地面800㎡；3、购置全自动投料生产线1条（9wsJ5000型打料机1台、300型加油机1台、2000型玉米称重仓1台、饲料储藏罐4套、投料线620米、自动粉料输送机3台）</t>
  </si>
  <si>
    <t>高竹村</t>
  </si>
  <si>
    <t>隆回县_产业发展_生产项目_2023年省重点产业项目邵阳佳和农牧有限公司新建沼液储存池及养殖基地设施设备建设项目</t>
  </si>
  <si>
    <t>2023年省重点产业项目邵阳佳和农牧有限公司新建沼液储存池及养殖基地设施设备建设项目</t>
  </si>
  <si>
    <t>1、新建沼液暂存池1500立方米/2、管网设施2000米/3、购置污水罐车20吨1台</t>
  </si>
  <si>
    <t>梅荷湾村</t>
  </si>
  <si>
    <t>隆回县_产业发展_生产项目_2023年省重点产业项目隆回县梅溪草鸡养殖专业合作社草鸡养殖基地基础设施建设项目</t>
  </si>
  <si>
    <t>2023年省重点产业项目隆回县梅溪草鸡养殖专业合作社草鸡养殖基地基础设施建设项目</t>
  </si>
  <si>
    <t>1、新建草鸡养殖大棚6个、每个120平方米，场内道路维护800米；2、购置京莱机械400型饲料造粒机1台、9Z型双风火轮自动铡草揉丝机1台</t>
  </si>
  <si>
    <t>25万/项</t>
  </si>
  <si>
    <t>改善生产条件水平，带动脱贫(监测)人口18户55人年增收</t>
  </si>
  <si>
    <t>隆回县-高平镇_产业发展_生产项目_2023年小坳村李家湾养殖基地养殖种苗</t>
  </si>
  <si>
    <t>2023年小坳村李家湾养殖基地养殖种苗</t>
  </si>
  <si>
    <t xml:space="preserve">恢复建
</t>
  </si>
  <si>
    <t>湖南高迎生态农业科技有限公司李家湾养殖基地养殖种苗:青蛙5000只，鱼苗5000条，小龙虾苗1000斤</t>
  </si>
  <si>
    <t>5万/处</t>
  </si>
  <si>
    <t>增加脱贫（监测）户42户养殖生产收入，改善生产条件</t>
  </si>
  <si>
    <t>2.加工流通项目</t>
  </si>
  <si>
    <t>加工流通项目</t>
  </si>
  <si>
    <t>产地初加工和精深加工</t>
  </si>
  <si>
    <t>双桂村</t>
  </si>
  <si>
    <t>隆回县_产业发展_生产项目_2023年省重点产业项目隆回县硒江农业科技发展有限公司有机肥生产厂房和生产线建设项目</t>
  </si>
  <si>
    <t>2023年省重点产业项目隆回县硒江农业科技发展有限公司有机肥生产厂房和生产线建设项目</t>
  </si>
  <si>
    <t>1、改造有机肥生产厂房1000㎡；2、购置年产5000吨有机肥生产线一条（LY928铲车、CWL1530铲车料仓、FS-60粉碎机、GS-1204分筛机、ZD-50型智能包装机、智能控制柜、B500型输送机、K30叉车、GZL-1.0有机肥制粒机、智能变频控制系统、饲料智能搅拌称重混合机各1台、有机肥堆码台100块、传输带50米）</t>
  </si>
  <si>
    <t>上罗洪村</t>
  </si>
  <si>
    <t>隆回县_产业发展_生产项目_2023年省重点产业项目湖南一线情农业有限公司龙牙百合生产加工车间扩建项目</t>
  </si>
  <si>
    <t>2023年省重点产业项目湖南一线情农业有限公司龙牙百合生产加工车间扩建项目</t>
  </si>
  <si>
    <t>1、新建1000平方米龙牙百合加工生产车间；2、新购置厂房升降货梯1台</t>
  </si>
  <si>
    <t>山界回族乡</t>
  </si>
  <si>
    <t>南寺村</t>
  </si>
  <si>
    <t>隆回县_产业发展_生产项目_2023年省重点产业项目湖南山界红糖有限公司代用茶生产加工扩建项目</t>
  </si>
  <si>
    <t>2023年省重点产业项目湖南山界红糖有限公司代用茶生产加工扩建项目</t>
  </si>
  <si>
    <t>1、新建加工车间（4层）1050㎡；2、购置货梯1台</t>
  </si>
  <si>
    <t>梓木溪村</t>
  </si>
  <si>
    <t>隆回县_产业发展_生产项目_2023年省重点产业项目湖南白马山药业有限公司金银花常温仓储库建设项目</t>
  </si>
  <si>
    <t>2023年省重点产业项目湖南白马山药业有限公司金银花常温仓储库建设项目</t>
  </si>
  <si>
    <t>1、858㎡主体地基平整、混泥土框架结构及场地硬化；2、常温库厂房建设858平方米</t>
  </si>
  <si>
    <t>农产品仓储保鲜冷链基础设施建设</t>
  </si>
  <si>
    <t>文升村</t>
  </si>
  <si>
    <t>隆回县_产业发展_生产项目_2023年省重点产业项目湖南楚冠农业科技股份有限公司龙牙百合冷链仓储物流设施设备项目</t>
  </si>
  <si>
    <t>2023年省重点产业项目湖南楚冠农业科技股份有限公司龙牙百合冷链仓储物流设施设备项目</t>
  </si>
  <si>
    <t>新建龙牙百合仓库(框架结构，一二层）1020平方米</t>
  </si>
  <si>
    <t>白马山村</t>
  </si>
  <si>
    <t>隆回县_产业发展_生产项目_2023年省重点产业项目隆回县三珍农产品开发有限公司龙牙百合系列产品深加工建设项目</t>
  </si>
  <si>
    <t>2023年省重点产业项目隆回县三珍农产品开发有限公司龙牙百合系列产品深加工建设项目</t>
  </si>
  <si>
    <t>在公司厂区内新建标准化厂房1栋，面积1200㎡</t>
  </si>
  <si>
    <t>新回村</t>
  </si>
  <si>
    <t>隆回县_产业发展_生产项目_2023年省重点产业项目隆回县南水山种养专业合作社茶叶加工建设项目</t>
  </si>
  <si>
    <t>2023年省重点产业项目隆回县南水山种养专业合作社茶叶加工建设项目</t>
  </si>
  <si>
    <t>1.新建茶叶加工设备1套（6CWD-6萎凋槽2台，6CST-50杀青机1台，6CWS60冷却输送机1台，6CR45-2揉捻机1组，6CHP-1080斗烘焙机1台，6CTH-6.0提香机1台，6CFJ-6.0发酵机1台。2.生产消毒间风淋室1套；3.茶叶摇青机1台；4.中央电控箱2个；5.建设一个生产洁净车间（包含地板砖铺设，自动感应门）6.包装设备（含封口机，覆膜机，称重设备）；7.包装台架3个。8.生产辅助工具（含采摘萝，胶箱，耙子等）</t>
  </si>
  <si>
    <t>改善生产条件水平，带动脱贫(监测)人口24户75人年增收</t>
  </si>
  <si>
    <t>兴屋场村</t>
  </si>
  <si>
    <t>隆回县_产业发展_生产项目_2023年省重点产业项目隆回友好湘蕾金银花种植农民专业合作社金银花加工扩建项目</t>
  </si>
  <si>
    <t>2023年省重点产业项目隆回友好湘蕾金银花种植农民专业合作社金银花加工扩建项目</t>
  </si>
  <si>
    <t>1、建设金银花阴凉仓库300平方米；2、金银花100#烘干设备1台（套）；3、装车运输机1台；4、金银花推车4台；5、装花筐400个</t>
  </si>
  <si>
    <t>改善生产条件水平，带动脱贫(监测)人口20户56人年增收</t>
  </si>
  <si>
    <t>响龙村</t>
  </si>
  <si>
    <t>隆回县_产业发展_生产项目_2023年省重点产业项目隆回县奇龙金银花种植专业合作社金银花加工生产线建设项目</t>
  </si>
  <si>
    <t>2023年省重点产业项目隆回县奇龙金银花种植专业合作社金银花加工生产线建设项目</t>
  </si>
  <si>
    <t>1、80型烘干机3台,2、3000W 自动控温器3台,3、40万大卡自动恒温颗粒燃烧机1台,4、ZFA-200蒸发器1台, 5、SQ1-812 80#杀青机1台,6、812-10转运车 1台,7、800*1200筛盘200个,  8、物料车1台,9、SHB-160筛花机（重型）1台10、购买620风选机1台</t>
  </si>
  <si>
    <t>改善生产条件水平，带动脱贫(监测)人口52户120人年增收</t>
  </si>
  <si>
    <t>桃花坪街道办事处</t>
  </si>
  <si>
    <t>南塘村</t>
  </si>
  <si>
    <t>隆回县_产业发展_生产项目_2023年省重点产业项目隆回县泰农肉牛养殖专业合作社秸秆收割粉碎机等设施设备建设项目</t>
  </si>
  <si>
    <t>2023年省重点产业项目隆回县泰农肉牛养殖专业合作社秸秆收割粉碎机等设施设备建设项目</t>
  </si>
  <si>
    <t>购置1204A秸秆收割粉碎机1台，秸秆捡拾机1台</t>
  </si>
  <si>
    <t>改善生产条件水平，带动脱贫(监测)人口37户102人年增收</t>
  </si>
  <si>
    <t>肖家垅村</t>
  </si>
  <si>
    <t>隆回县_产业发展_生产项目_2023年省重点产业项目隆回县梅坪金银花种植专业合作社金银花加工生产线建设项目</t>
  </si>
  <si>
    <t>2023年省重点产业项目隆回县梅坪金银花种植专业合作社金银花加工生产线建设项目</t>
  </si>
  <si>
    <t>1、70型高温烘干机3台；2、70型高低温烘干机1台；3、70型蒸汽杀青机1套；4、高低温筛子60个；5、高低温推车2台</t>
  </si>
  <si>
    <t>改善生产条件水平，带动脱贫(监测)人口18户52人年增收</t>
  </si>
  <si>
    <t>石背村</t>
  </si>
  <si>
    <t>隆回县_产业发展_生产项目_2023年省重点产业项目隆回县湘纯玉竹种植专业合作社百合玉竹加工厂房改造建设项目</t>
  </si>
  <si>
    <t>2023年省重点产业项目隆回县湘纯玉竹种植专业合作社百合玉竹加工厂房改造建设项目</t>
  </si>
  <si>
    <t>加工车间改造建设400平方米</t>
  </si>
  <si>
    <t>改善生产条件水平，带动脱贫(监测)人口17户52人年增收</t>
  </si>
  <si>
    <t>3.配套设施项目</t>
  </si>
  <si>
    <t>(1).小型农田水利设施建设</t>
  </si>
  <si>
    <t>小型农田水利设施建设</t>
  </si>
  <si>
    <t>芭蕉塘村</t>
  </si>
  <si>
    <t>隆回县_产业发展_配套设施项目_2023年南岳庙镇芭蕉塘村风机炕和康叶冲水渠修建</t>
  </si>
  <si>
    <t>2023年芭蕉塘村风机炕和康叶冲水渠修建</t>
  </si>
  <si>
    <t>改建
扩建</t>
  </si>
  <si>
    <t>南岳庙镇人民政府</t>
  </si>
  <si>
    <t>风机炕水渠修建长400米(0.8*0.7);康叶冲水渠修建长180米(1.3*1.5)</t>
  </si>
  <si>
    <t>30万/处</t>
  </si>
  <si>
    <t>改善脱贫户36户和监测户2户农田灌溉用水</t>
  </si>
  <si>
    <t>堂下桥村</t>
  </si>
  <si>
    <t>隆回县-高平镇_产业发展_配套设施项目_2023年堂下桥村1、2、6、7、8、9组石榴冲水渠修建</t>
  </si>
  <si>
    <t>2023年堂下桥村1、2、6、7、8、9组石榴冲水渠修建</t>
  </si>
  <si>
    <t>堂下桥村1、2、6、7、8、9组石榴冲水渠修建长670米(0.8*0.8)</t>
  </si>
  <si>
    <t>298.5元/米</t>
  </si>
  <si>
    <t>改善脱贫户19户和监测户1户农田灌溉用水问题</t>
  </si>
  <si>
    <t>麻场社区</t>
  </si>
  <si>
    <t>隆回县-横板桥镇_产业发展_配套设施项目_2023年麻场社区水渠维修及电排修建</t>
  </si>
  <si>
    <t>2023年麻场社区水渠维修及电排修建</t>
  </si>
  <si>
    <t>横板桥镇人民政府</t>
  </si>
  <si>
    <t>同福片区2、3、4、8、17、21组水渠维修长200米、电排修建管道加长300米及附属设施</t>
  </si>
  <si>
    <t>10万/处</t>
  </si>
  <si>
    <t>解决脱贫户48户和监测户2户农田灌溉用水问题</t>
  </si>
  <si>
    <t>聚群村</t>
  </si>
  <si>
    <t>隆回县-金石桥镇_产业发展_配套设施项目_2023年聚群村11组黄家垅、6、9组倒堂里等渠道修建</t>
  </si>
  <si>
    <t>2023年聚群村11组黄家垅、6、9组倒堂里等渠道修建</t>
  </si>
  <si>
    <t>金石桥镇人民政府</t>
  </si>
  <si>
    <t>11组黄家垅、6、9组倒堂里等渠道修建长500米（30*30）</t>
  </si>
  <si>
    <r>
      <rPr>
        <sz val="9"/>
        <rFont val="Times New Roman"/>
        <charset val="134"/>
      </rPr>
      <t>200</t>
    </r>
    <r>
      <rPr>
        <sz val="9"/>
        <rFont val="宋体"/>
        <charset val="134"/>
      </rPr>
      <t>元</t>
    </r>
    <r>
      <rPr>
        <sz val="9"/>
        <rFont val="Times New Roman"/>
        <charset val="134"/>
      </rPr>
      <t>/</t>
    </r>
    <r>
      <rPr>
        <sz val="9"/>
        <rFont val="宋体"/>
        <charset val="134"/>
      </rPr>
      <t>米</t>
    </r>
  </si>
  <si>
    <t>解决脱贫(监测)户24户81人70亩农田水利灌溉问题，改善生产条件，增产增收</t>
  </si>
  <si>
    <t>五罗村</t>
  </si>
  <si>
    <t>隆回县-金石桥镇_产业发展_配套设施项目_2023年五罗村12组黄古冲段防洪水渠修建和17组水渠修复</t>
  </si>
  <si>
    <t>2023年五罗村12组黄古冲段防洪水渠修建和17组水渠修复</t>
  </si>
  <si>
    <t xml:space="preserve">新建&amp;修复
</t>
  </si>
  <si>
    <t>12组黄古冲段防洪排水水渠修建长350米(H100CM*60CM);17组水渠修复长900米(30*40CM)</t>
  </si>
  <si>
    <t>水渠修建25.71万元/km
水渠修复1.11万元/km</t>
  </si>
  <si>
    <t>改善脱贫户12户46人120亩农田灌溉用水</t>
  </si>
  <si>
    <t>兴旺村</t>
  </si>
  <si>
    <t>隆回县-七江镇_产业发展_配套设施项目_2023年兴旺村水圳修建</t>
  </si>
  <si>
    <t>2023年兴旺村水圳修建</t>
  </si>
  <si>
    <t>七江镇人民政府</t>
  </si>
  <si>
    <t>兴旺村水库通往全村各组水圳硬化长2000米(30*30)</t>
  </si>
  <si>
    <t>150元/米</t>
  </si>
  <si>
    <t>解决脱贫（监测）户68户236人农田水利灌溉问题，改善生产条件，增产增收</t>
  </si>
  <si>
    <t>石阳桥村</t>
  </si>
  <si>
    <t>隆回县-司门前镇_产业发展项目_配套基础设施项目_2023年司门前镇石阳桥村1组-6组水渠扩改</t>
  </si>
  <si>
    <t>2023年石阳桥村1组-6组水渠扩改</t>
  </si>
  <si>
    <t xml:space="preserve">
扩建</t>
  </si>
  <si>
    <t>司门前镇人民政府</t>
  </si>
  <si>
    <t>1组-6组水渠扩改长200米(70*70)</t>
  </si>
  <si>
    <t>350元/米</t>
  </si>
  <si>
    <t>改善脱贫户（监测户）11户40人农田灌溉用水、增加农户收入</t>
  </si>
  <si>
    <t>太源村</t>
  </si>
  <si>
    <t>隆回县-大水田乡_产业发展_配套设施项目_2023年太源村1、7组2处水毁河坝修建加固和水渠修建</t>
  </si>
  <si>
    <t>2023年太源村1、7组2处水毁河坝修建加固和水渠修建</t>
  </si>
  <si>
    <t>大水田乡人民政府</t>
  </si>
  <si>
    <t>1、桥亭现河坝长：22米、宽2米、高2米。   2、老秧田河坝长：18米、宽2米、高2.5米。 3、老秧田水渠修建长300米(0.2*0.3）</t>
  </si>
  <si>
    <t>改善脱贫户10户和监测户3户农田灌溉用水问题</t>
  </si>
  <si>
    <t>文昌村</t>
  </si>
  <si>
    <t>隆回县-桃花坪街道_产业发展__2023年文昌村雄家1.2.3组光井塘清淤维修</t>
  </si>
  <si>
    <t>2023年文昌村雄家1.2.3组光井塘清淤维修</t>
  </si>
  <si>
    <t>维修</t>
  </si>
  <si>
    <t>1、2、3组光井塘清淤、堡坎修建一口</t>
  </si>
  <si>
    <t>6万/口</t>
  </si>
  <si>
    <t>改善脱贫户11户35人和监测户1户1人农田灌溉用水</t>
  </si>
  <si>
    <t>远山村</t>
  </si>
  <si>
    <t>隆回县-西洋江镇_产业发展_配套设施项目_2023年远山村大坝上水毁防洪堤修复</t>
  </si>
  <si>
    <t>2023年远山村大坝上水毁防洪堤修复</t>
  </si>
  <si>
    <t>西洋江镇人民政府</t>
  </si>
  <si>
    <t>大坝上水毁防洪堤修建190米(长190米，高3米，底宽1.2米，上宽0.8米：190*3*（1.2+0.8）/2),共570立方</t>
  </si>
  <si>
    <t>370元/立方</t>
  </si>
  <si>
    <t>解决脱贫（监测）户84户286人安全出行及人浮于事居环境问题，改善生活条件。</t>
  </si>
  <si>
    <t>八龙村</t>
  </si>
  <si>
    <t>隆回县-滩头镇_产业发展_配套设施项目_2023年八龙村12组13组芭蕉冲灌渠改造</t>
  </si>
  <si>
    <t>2023年八龙村12组13组芭蕉冲灌渠改造</t>
  </si>
  <si>
    <t>改造</t>
  </si>
  <si>
    <t>2022年11月</t>
  </si>
  <si>
    <t>2023年4月</t>
  </si>
  <si>
    <t>12、13组芭蕉冲灌渠改造；长596m,采用150厚C20砼现浇,底板设100厚C20砼垫层，断面尺寸b×h=0.8 ×0.8m，渠顶设拉杆， 间距为4m</t>
  </si>
  <si>
    <t>570元/m</t>
  </si>
  <si>
    <t>解决脱贫（监测）户12户43人16亩农田水利灌溉问题，改善生产条件，增产增收；</t>
  </si>
  <si>
    <t>金龙村</t>
  </si>
  <si>
    <t>隆回县-滩头镇_产业发展_配套设施项目_2023年金龙村9、11、12、13、15组分水坳灌渠改造</t>
  </si>
  <si>
    <t>2023年金龙村9、11、12、13、15组分水坳灌渠改造</t>
  </si>
  <si>
    <t>9、11、12、13、15组分水坳灌渠改造；长422m,采用100厚C20砼现浇,断面尺寸b×h=0.4×0.4m</t>
  </si>
  <si>
    <t>261元/m</t>
  </si>
  <si>
    <t>解决脱贫（监测）户31户125人80亩农田水利灌溉问题，改善生产条件，增产增收；</t>
  </si>
  <si>
    <t>石托村</t>
  </si>
  <si>
    <t>隆回县-滩头镇_产业发展_配套设施项目_2023年石托村石陂4、5组灌渠改造</t>
  </si>
  <si>
    <t>2023年石托村石陂4、5组灌渠改造</t>
  </si>
  <si>
    <t>石陂4、5组灌渠改造：长297m,采用100厚C20砼现浇,断面尺寸b×h=0.4×0.4m</t>
  </si>
  <si>
    <t>236元/m</t>
  </si>
  <si>
    <t>解决脱贫（监测）户29户94人51亩农田水利灌溉问题，改善生产条件，增产增收；</t>
  </si>
  <si>
    <t>李家村</t>
  </si>
  <si>
    <t>隆回县-滩头镇_产业发展_配套设施项目_2023年李家村砖屋1.2.3.13组李家黑冲灌渠</t>
  </si>
  <si>
    <t>2023年李家村砖屋1.2.3.13组李家黑冲灌渠改造</t>
  </si>
  <si>
    <t>砖屋1.2.3.13组渠道改造；长420m,一侧边墙采用环保砖砌筑后内衬100厚C20砼，底板及 另一边墙采用 100 厚C20砼现浇, 断面尺寸b×h=0.5×0.6m。</t>
  </si>
  <si>
    <t>262元/m</t>
  </si>
  <si>
    <t>解决脱贫（监测）户24户107人96亩农田水利灌溉问题，改善生产条件，增产增收；</t>
  </si>
  <si>
    <t>果胜新村</t>
  </si>
  <si>
    <t>隆回县-滩头镇_产业发展_配套设施项目_2023年果胜新村果胜1号灌渠、果胜4号灌渠改造</t>
  </si>
  <si>
    <t>2023年果胜新村果胜1号灌渠、果胜4号灌渠改造</t>
  </si>
  <si>
    <t>果胜1号灌渠、果胜4号灌渠改造；长960采用150厚C20砼现浇,断面尺寸b×h=0.6×0.6m。其中果胜1号灌渠560m、果胜4号灌渠400。</t>
  </si>
  <si>
    <t>354元/m</t>
  </si>
  <si>
    <t>解决脱贫（监测）户30户119人76亩农田水利灌溉问题，改善生产条件，增产增收；</t>
  </si>
  <si>
    <t>金凤峰村</t>
  </si>
  <si>
    <t>隆回县-滩头镇_产业发展_配套设施项目_县农业农村局2023年金凤峰村1-6组罗面点渠道改造</t>
  </si>
  <si>
    <t>2023年金凤峰村1-6组罗面点渠道改造</t>
  </si>
  <si>
    <t>1-6组罗面点渠道改造；长412m,0+000~0+145断面尺寸b×h=0.6×0.8m，0+145~0+412断面尺寸b×h=0.8×0.8m，一侧边墙采用环保砖砌筑后内衬100厚C20砼，底板及另一边墙采用150厚C20砼现浇</t>
  </si>
  <si>
    <t>485元/m</t>
  </si>
  <si>
    <t>解决脱贫（监测）户30户122人102亩农田水利灌溉问题，改善生产条件，增产增收；</t>
  </si>
  <si>
    <t>隆回县-滩头镇_产业发展_配套设施项目_县农业农村局2023年金凤峰村1-6组罗面点1#排渠改造</t>
  </si>
  <si>
    <t>2023年金凤峰村1-6组罗面点1#排渠改造</t>
  </si>
  <si>
    <t>1-6组罗面点1#排渠改造；长445m,断面尺寸b×h=2×1.5m，边坡1：0.15，侧墙采用浆砌石衬砌、墙顶10cm砼盖面</t>
  </si>
  <si>
    <t>1416元/m</t>
  </si>
  <si>
    <t>坦联村</t>
  </si>
  <si>
    <t>隆回县-滩头镇_产业发展_配套设施项目_县农业农村局2023年坦联村青山至下桥排渠</t>
  </si>
  <si>
    <t>2023年坦联村青山至下桥排水渠修建</t>
  </si>
  <si>
    <t>青山至下桥排水渠修建长1280m,断面尺寸b×h=5×1.5m，边坡1：0.15，侧墙采用浆砌石衬砌、墙顶10cm砼盖面。</t>
  </si>
  <si>
    <t>1367元/m</t>
  </si>
  <si>
    <t>解决脱贫（监测）户86户342人200亩农田水利灌溉问题，改善生产条件，增产增收；</t>
  </si>
  <si>
    <t>广溪村</t>
  </si>
  <si>
    <t>隆回县-荷田乡_产业发展_生产项目_2023年广溪村3组、10组，14组、16组上背溪渠道改造</t>
  </si>
  <si>
    <t>2023年广溪村3组、10组，14组、16组上背溪渠道改造</t>
  </si>
  <si>
    <t>3组、10组，14组、16组上背溪渠道长1000m,采用100厚C20砼现浇,断面尺寸b×h=0.4×0.4m。</t>
  </si>
  <si>
    <t>240元/m</t>
  </si>
  <si>
    <t>解决脱贫（监测）户22户90人45亩农田水利灌溉问题，改善生产条件，增产增收；</t>
  </si>
  <si>
    <t>隆回县-荷田乡_产业发展_生产项目_2023年广溪村15大凼灌渠改造</t>
  </si>
  <si>
    <t>2023年广溪村15大凼灌渠改造</t>
  </si>
  <si>
    <t>15组大凼灌渠长328m,桩号0+000 ~ 0+100采用管道长300m ， 管径为 φ300，0+100~0+328.3采用100厚C20砼现浇,断面尺寸b×h=0.3×0.3m。</t>
  </si>
  <si>
    <t>213元/m</t>
  </si>
  <si>
    <t>解决脱贫（监测）户7户26人13亩农田水利灌溉问题，改善生产条件，增产增收；</t>
  </si>
  <si>
    <t>文联村</t>
  </si>
  <si>
    <t>隆回县-荷田乡_产业发展_生产项目_2023年文联村21组、22组丁脚湾灌渠、14.16.17组牛寨岭灌渠、14组龙港坝渠道改造</t>
  </si>
  <si>
    <t>2023年文联村21组、22组丁脚湾灌渠、14.16.17组牛寨岭灌渠、14组龙港坝渠道改造</t>
  </si>
  <si>
    <t>总长1230m,其中丁脚湾灌渠长430m、牛寨岭灌渠长700m、龙港坝渠道长100m,采用100厚C20砼现浇,断面尺寸b×h=0.3×0.3m。</t>
  </si>
  <si>
    <t>179元/m</t>
  </si>
  <si>
    <t>解决脱贫（监测）户33户97人47亩农田水利灌溉问题，改善生产条件，增产增收；</t>
  </si>
  <si>
    <t>隆回县_产业发展_生产项目_2023年文联村23组豪田凸灌渠、1组怀泥凼灌渠、4组坟脑头灌渠、9组黄泥田灌渠、9组栗树派灌渠、6组清水灌渠、七组渠道改造</t>
  </si>
  <si>
    <t>2023年文联村23组豪田凸灌渠、怀泥凼灌渠、坟脑头灌渠、黄泥田灌渠、栗树派灌渠、清水灌渠、七组渠道改造</t>
  </si>
  <si>
    <t>总长1230m,其中豪田凸灌渠长190m、怀泥凼灌渠长500m、坟脑头灌渠长600m、黄泥田灌渠长150m、栗树派灌渠长400m、清水灌渠长200m、七组渠道长100m,采用100厚C20砼现浇,断面尺寸b×h=0.4×0.4m。</t>
  </si>
  <si>
    <t>234元/m</t>
  </si>
  <si>
    <t>解决脱贫（监测）户69户237人107亩农田水利灌溉问题，改善生产条件，增产增收；</t>
  </si>
  <si>
    <t>隆回县-荷田乡_产业发展_生产项目_2023文联村10组渠道改造</t>
  </si>
  <si>
    <t>2023文联村10组渠道改造</t>
  </si>
  <si>
    <t>长420m,采用100厚C20砼现浇,断面尺寸b×h=0.3×0.3m。</t>
  </si>
  <si>
    <t>167元/m</t>
  </si>
  <si>
    <t>解决脱贫（监测）户5户18人12亩农田水利灌溉问题，改善生产条件，增产增收；</t>
  </si>
  <si>
    <t>黄皮乐村</t>
  </si>
  <si>
    <t>隆回县_产业发展_生产项目_2023年黄皮村5组捞上铺1#渠道修建</t>
  </si>
  <si>
    <t>2023年黄皮村5组捞上铺1#渠道修建</t>
  </si>
  <si>
    <t>5组捞上铺1#渠道长197m,采用100厚C20砼现浇,断面尺寸b×h=0.5×0.5m。</t>
  </si>
  <si>
    <t>254元/m</t>
  </si>
  <si>
    <t>农田水利;解决脱贫（监测）户8户35人29亩农田灌溉问题，改善生产条件，增产增收。</t>
  </si>
  <si>
    <t>九佳村</t>
  </si>
  <si>
    <t>隆回县_产业发展_生产项目_2023年九佳村15组、14组划开坪排渠修建</t>
  </si>
  <si>
    <t>2023年九佳村15组、14组划开坪排渠修建</t>
  </si>
  <si>
    <t>15组、14组划开坪排渠长764m,0+000~0+110断面尺寸b×h=0.8×0.9m，0+110~0+380断面尺寸b×h=1.0×1.0m，0+380~0+660断面尺寸b ×h=1.5 × 1.5m，0+660~0+764断面尺寸b×h=2.5×1.5m，边坡1：0.15，侧墙采用浆砌石衬砌、墙顶10cm砼盖面</t>
  </si>
  <si>
    <t>1113元/m</t>
  </si>
  <si>
    <t>改善脱贫（监测）户18户61人42亩农业生产灌溉用水问题</t>
  </si>
  <si>
    <t>隆回县-荷田乡_产业发展_生产项目_2023年九佳村13组、12组庙现排渠修建</t>
  </si>
  <si>
    <t>2023年九佳村13组、12组庙现排渠修建</t>
  </si>
  <si>
    <t>13组、12组庙现排渠长333m,断面尺寸b×h=2×1.5m，边坡1：0.15，侧墙采用浆砌石衬砌、墙顶10cm砼盖面</t>
  </si>
  <si>
    <t>1622元/m</t>
  </si>
  <si>
    <t>改善脱贫（监测）户27户83人56亩农业生产灌溉用水问题</t>
  </si>
  <si>
    <t>隆回县-荷田乡_产业发展_生产项目_2023年九佳村10组、11组、12组、13组九江排渠修建</t>
  </si>
  <si>
    <t>2023年九佳村10组、11组、12组、13组九江排渠修建</t>
  </si>
  <si>
    <t>10组、11组、12组、13组九江排渠长847m,断面尺寸b×h=2.0×1.5m，边坡1：0.15，侧墙采用浆砌石衬砌、墙顶10cm砼盖面</t>
  </si>
  <si>
    <t>1688元/m</t>
  </si>
  <si>
    <t>改善脱贫（监测）户39户117人220亩农业生产灌溉用水问题</t>
  </si>
  <si>
    <t>马家桥村</t>
  </si>
  <si>
    <t>隆回县-岩口镇_产业发展_配套设施项目_岩口镇2023年马家桥村大塘坝1#渠道（3、4组）、大塘坝2#渠道（9、10、11、12组）改造</t>
  </si>
  <si>
    <t>2023年马家桥村大塘坝1#渠道（3、4组）、大塘坝2#渠道（9、10、11、12组）改造</t>
  </si>
  <si>
    <t>大塘坝1#渠道（3、4组）、大塘坝2#渠道（9、10、11、12组）改造长549m,其中大塘坝1#渠道311m、大塘坝2#渠道238m、,采用100厚C20砼现浇,断面尺寸b×h=0.4×0.4m。</t>
  </si>
  <si>
    <t>237元/m</t>
  </si>
  <si>
    <t>解决14户脱贫户及监测户35人及一般农户灌溉问题</t>
  </si>
  <si>
    <t>(2).产业园</t>
  </si>
  <si>
    <t>产业园</t>
  </si>
  <si>
    <t>花门街道办事处</t>
  </si>
  <si>
    <t>太平洲村</t>
  </si>
  <si>
    <t>隆回县-花门街道_产业发展_配套设施项目_2023年花门街道太平洲村富硒蔬菜示范产业园基地机耕道浆砌石挡土墙等基础设施建设</t>
  </si>
  <si>
    <t>2023年花门街道太平洲村富硒蔬菜示范产业园基地机耕道浆砌石挡土墙等基础设施建设</t>
  </si>
  <si>
    <t>1.太平车1组、10组机耕道浆砌石挡土墙长712米、高1.2米、下宽1.2米、上宽0.8米；2.2组基地农具储物间长15米、宽3米、高2.5米；3.老水渠修缮（50*1*.0.2）*2,4.渠道清淤4200米；5.排水渠和灌排渠混泥土拉板：（0.65*0.1*0.1）*250；6.铺设Φ110mmppc水管346米（含土方开挖、回填）</t>
  </si>
  <si>
    <t>38万元/项</t>
  </si>
  <si>
    <t>解决脱贫户11户32人360亩农田和蔬菜生产及安全出行问题，改善生产条件，增产增收</t>
  </si>
  <si>
    <t>麒麟村</t>
  </si>
  <si>
    <t>隆回县-花门街道_产业发展_配套设施项目_2023年花门街道麒麟村富硒蔬菜示范产业园基地 分拣大棚及机耕道浆砌石挡土墙建设</t>
  </si>
  <si>
    <t>2023年花门街道麒麟村富硒蔬菜示范产业园基地蔬菜分拣大棚和机耕道浆砌石挡土墙建设</t>
  </si>
  <si>
    <r>
      <rPr>
        <sz val="9"/>
        <rFont val="宋体"/>
        <charset val="134"/>
        <scheme val="minor"/>
      </rPr>
      <t>1.蔬菜基地分拣大棚建设：地面平整夯实回填、地面硬化399</t>
    </r>
    <r>
      <rPr>
        <sz val="9"/>
        <rFont val="SimSun"/>
        <charset val="134"/>
      </rPr>
      <t>㎡</t>
    </r>
    <r>
      <rPr>
        <sz val="9"/>
        <rFont val="宋体"/>
        <charset val="134"/>
        <scheme val="minor"/>
      </rPr>
      <t>，修建分拣大棚16m*15m；2.2组大冲水库旁机耕道浆砌石挡土墙长38米，高4.1米，下宽2米，上宽1米；3.10组机耕道浆砌石挡土墙长41米，高1.5米，下宽1.2米，上宽0.8米</t>
    </r>
  </si>
  <si>
    <t>20万元/项</t>
  </si>
  <si>
    <t>解决脱贫户12户34人120亩农田和蔬菜生产及安全出行问题，改善生产条件，增产增收</t>
  </si>
  <si>
    <t>4.金融保险配套项目</t>
  </si>
  <si>
    <t>金融保险配套项目</t>
  </si>
  <si>
    <t>小额贷款贴息</t>
  </si>
  <si>
    <t>各乡镇（街道）</t>
  </si>
  <si>
    <t>各村</t>
  </si>
  <si>
    <t>隆回县_产业发展_金融保险配套项目_2023年度产业帮扶小额信贷贴息</t>
  </si>
  <si>
    <t>2023年度产业帮扶小额信贷贴息</t>
  </si>
  <si>
    <t>为6000余户脱贫人口提供贷款贴息</t>
  </si>
  <si>
    <t>贴息年率3.65-4.75%</t>
  </si>
  <si>
    <t>为6000余户脱贫人口提供贷款贴息，发展产业提供资金保障，增加脱贫户收入</t>
  </si>
  <si>
    <t>二、就业项目</t>
  </si>
  <si>
    <t>1.务工补助</t>
  </si>
  <si>
    <t>就业项目</t>
  </si>
  <si>
    <t>务工补助</t>
  </si>
  <si>
    <t>交通费补助</t>
  </si>
  <si>
    <t>有关村</t>
  </si>
  <si>
    <t>隆回县_就业项目_务工补助_2023年转移就业交通补助</t>
  </si>
  <si>
    <t>2023年转移就业交通补助</t>
  </si>
  <si>
    <t>对外出务工的脱贫(监测)劳动力发放一次性交通补贴</t>
  </si>
  <si>
    <t>省外400元/人、省内市外200元/人、市内县外100元/人</t>
  </si>
  <si>
    <t>解决脱贫(监测）人口1500户1600人就业，增加脱贫(监测）户收入</t>
  </si>
  <si>
    <t>2.就业培训</t>
  </si>
  <si>
    <t>就业培训</t>
  </si>
  <si>
    <t>技能培训</t>
  </si>
  <si>
    <t>全县各村</t>
  </si>
  <si>
    <t>隆回县_就业项目_就业_2023年高素质农民（产业发展）技术培训项目</t>
  </si>
  <si>
    <t>2023年高素质农民（产业发展）技术培训项目</t>
  </si>
  <si>
    <t>培训脱贫户及监测户10000户以上，培育一批“产业致富之星”“农业技术能手”“土专家”、“洋秀才”</t>
  </si>
  <si>
    <t>200元/户</t>
  </si>
  <si>
    <t>3.创业</t>
  </si>
  <si>
    <t>创业</t>
  </si>
  <si>
    <t>创业培训</t>
  </si>
  <si>
    <t>隆回县_就业项目_创业_2023年度乡村致富带头人培训</t>
  </si>
  <si>
    <t>2023年度隆回县乡村致富带头人培训</t>
  </si>
  <si>
    <t>乡村振兴致富带头人培训300人以上</t>
  </si>
  <si>
    <t>440元/人/天</t>
  </si>
  <si>
    <t>12底前完成培训人数300人以上，培训人员帮扶带动500以上村民增收，巩固提升脱贫成果，促进乡村产业振兴</t>
  </si>
  <si>
    <t>4.公益性岗位</t>
  </si>
  <si>
    <t>(1).村级保洁员工资</t>
  </si>
  <si>
    <t>隆回县-荷田乡_就业项目_公益性岗位_2023年荷田乡村级保洁员工资</t>
  </si>
  <si>
    <t>2023年荷田乡村级保洁员工资</t>
  </si>
  <si>
    <t>2023年1月</t>
  </si>
  <si>
    <t>2023年12月</t>
  </si>
  <si>
    <t>荷田乡人民政府</t>
  </si>
  <si>
    <t>荷田乡2023年村级保洁员58人,12个月工资,600元/月.人</t>
  </si>
  <si>
    <t>600元/月.人</t>
  </si>
  <si>
    <t>解决农户58人，其中脱贫（监测）人口22人就业，增加农户和脱贫户（监测）收入</t>
  </si>
  <si>
    <r>
      <rPr>
        <sz val="9"/>
        <rFont val="宋体"/>
        <charset val="134"/>
      </rPr>
      <t>隆回县</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年花门街道村级保洁员工资</t>
    </r>
  </si>
  <si>
    <t>2023年花门街道村级保洁员工资</t>
  </si>
  <si>
    <t>花门街道2023年村级保洁员158人,12个月工资,600元/月.人</t>
  </si>
  <si>
    <t>解决农户158人，其中脱贫（监测）人口61人就业，增加农户和脱贫（监测）户收入</t>
  </si>
  <si>
    <t>隆回县-六都寨镇_就业项目_公益性岗位_2023年六都寨镇村级保洁员工资</t>
  </si>
  <si>
    <t>2023年六都寨镇村级保洁员工资</t>
  </si>
  <si>
    <t>六都寨镇人民政府</t>
  </si>
  <si>
    <t>六都寨镇2023年村级保洁员124人,12个月工资,600元/月.人</t>
  </si>
  <si>
    <t>解决农户124人，其中脱贫（监测）人口59人就业，增加农户和脱贫户（监测）收入</t>
  </si>
  <si>
    <t>隆回县-三阁司镇_乡村建设行动_人居环境整治_三阁司镇2023年村级保洁员工资</t>
  </si>
  <si>
    <t>2023年三阁司镇村级保洁员工资</t>
  </si>
  <si>
    <t>三阁司镇人民政府</t>
  </si>
  <si>
    <t>三阁司镇村级保洁员148人,12个月工资,600元/月.人</t>
  </si>
  <si>
    <t>解决农户148人，其中脱贫人口91人就业，增加农户和脱贫户收入</t>
  </si>
  <si>
    <t>隆回县-鸭田镇_就业项目_公益性岗位_2023年鸭田镇村级保洁员工资</t>
  </si>
  <si>
    <t>2023年鸭田镇村级保洁员工资</t>
  </si>
  <si>
    <t>鸭田镇人民政府</t>
  </si>
  <si>
    <t>村级保洁员64人,12个月工资,600元/月.人</t>
  </si>
  <si>
    <t>解决农户64人，其中脱贫人口42人就业，增加农户和脱贫户收入</t>
  </si>
  <si>
    <t>隆回县_就业项目_公益性岗位_2023年山界回族乡村级保洁员工资</t>
  </si>
  <si>
    <t>2023年山界回族乡村级保洁员工资</t>
  </si>
  <si>
    <t>山界回族乡人民政府</t>
  </si>
  <si>
    <t>山界回族乡村级保洁员54人,12个月工资,600元/月.人</t>
  </si>
  <si>
    <t>解决农户54人，其中脱贫人口24人就业，增加农户和脱贫户收入</t>
  </si>
  <si>
    <t>隆回县-西洋江镇_就业项目_公益性岗位_2023年西洋江镇村级保洁员工资</t>
  </si>
  <si>
    <t>2023年西洋江镇村级保洁员工资</t>
  </si>
  <si>
    <t>西洋江镇村保洁员82人,12个月工资,600元/月.人</t>
  </si>
  <si>
    <t>解决农户82人，其中脱贫人口57人就业，增加农户和脱贫户收入</t>
  </si>
  <si>
    <t>隆回县_就业项目_公益性岗位_2023年金石桥镇村级保洁员工资</t>
  </si>
  <si>
    <t>2023年金石桥镇村级保洁员工资</t>
  </si>
  <si>
    <t>金石桥镇村级保洁员138人,12个月工资,600元/月.人</t>
  </si>
  <si>
    <t>保洁员138人，受益户132户，受益家庭人口483人，脱贫（监测）户63户，受益家庭人口197人，脱贫（监测）就业人员65人</t>
  </si>
  <si>
    <t>隆回县-滩头镇_就业项目_公益性岗位_2023年滩头镇村级保洁员工资</t>
  </si>
  <si>
    <t>2023年滩头镇村级保洁员工资</t>
  </si>
  <si>
    <t>滩头镇人民政府</t>
  </si>
  <si>
    <t>滩头镇2023年级保洁员175人,12个月工资,600元/月.人</t>
  </si>
  <si>
    <t>解决农户175人，其中脱贫94人，监测户1人就业，增加农户和脱贫户（监测）收入</t>
  </si>
  <si>
    <t>隆回县_就业项目_公益性岗位_2023年司门前镇村级保洁员工资</t>
  </si>
  <si>
    <t>2023年司门前镇村级保洁员工资</t>
  </si>
  <si>
    <t>司门前镇村级保洁员121人,12个月工资,600元/月.人</t>
  </si>
  <si>
    <t>解决农户121人，其中脱贫（监测）人口64人就业，增加农户和脱贫户（监测）收入</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</si>
  <si>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年羊古坳镇村级保洁员工资</t>
    </r>
  </si>
  <si>
    <t>2023年羊古坳镇村级保洁员工资</t>
  </si>
  <si>
    <t>羊古坳镇人民政府</t>
  </si>
  <si>
    <t>羊古坳镇村级保洁员63人,6个月工资,600元/月.人</t>
  </si>
  <si>
    <t>解决农户63人，其中脱贫人口25人就业，增加农户和脱贫户收入</t>
  </si>
  <si>
    <t>隆回县-七江镇_就业项目_公益性岗位_2023年七江镇镇村级保洁员工资</t>
  </si>
  <si>
    <t>2023年七江镇镇村级保洁员工资</t>
  </si>
  <si>
    <t>七江镇2023年村级保洁员113人,12个月工资,600元/月.人</t>
  </si>
  <si>
    <t>解决农户113人，其中脱贫人口57人就业，增加农户和脱贫户收入</t>
  </si>
  <si>
    <t>隆回县-横板桥镇_就业项目_公益性岗位_2023年横板桥镇村级保洁员工资</t>
  </si>
  <si>
    <t>2023年横板桥镇村级保洁员工资</t>
  </si>
  <si>
    <t>横板桥镇村级保洁员104人,12个月工资,600元/月.人</t>
  </si>
  <si>
    <t>解决农户104人，其中脱贫人口46人就业，增加农户和脱贫户收入</t>
  </si>
  <si>
    <t>隆回县-小沙江镇_就业项目_公益性岗位_2023年小沙江镇村级保洁员工资</t>
  </si>
  <si>
    <t>2023年小沙江镇村级保洁员工资</t>
  </si>
  <si>
    <t>小沙江镇人民政府</t>
  </si>
  <si>
    <t>小沙江镇村级保洁员55人,12个月工资,600元/月.人</t>
  </si>
  <si>
    <t>600元/人/月</t>
  </si>
  <si>
    <t>解决脱贫（监测）户1373户4709人人居环境问题，改善人居环境条件</t>
  </si>
  <si>
    <t>隆回县-虎形山瑶族乡_就业项目_公益性岗位_2023年虎形山瑶族乡村级保洁员工资</t>
  </si>
  <si>
    <t>2023年虎形山瑶族乡村级保洁员工资</t>
  </si>
  <si>
    <t>虎形山瑶族乡人民政府</t>
  </si>
  <si>
    <t>虎形山瑶族乡村级保洁员40人，12个月工资，600元/月·人</t>
  </si>
  <si>
    <t>解决农户40人，其中脱贫（监测）人口18人就业，增加农户和脱贫户（监测）收入</t>
  </si>
  <si>
    <r>
      <rPr>
        <sz val="9"/>
        <rFont val="宋体"/>
        <charset val="134"/>
      </rPr>
      <t>隆回县</t>
    </r>
    <r>
      <rPr>
        <sz val="9"/>
        <rFont val="Courier New"/>
        <charset val="134"/>
      </rPr>
      <t>-</t>
    </r>
    <r>
      <rPr>
        <sz val="9"/>
        <rFont val="宋体"/>
        <charset val="134"/>
      </rPr>
      <t>麻塘山乡</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年麻塘山乡村级保洁员工资</t>
    </r>
  </si>
  <si>
    <t>2023年麻塘山乡村级保洁员工资</t>
  </si>
  <si>
    <t>麻塘山乡人民政府</t>
  </si>
  <si>
    <t>麻塘山乡2023年村级保洁员33人,12个月工资,600元/月.人</t>
  </si>
  <si>
    <t>解决农户33人，其中脱贫（监测）人口19人就业，增加农户和脱贫户（监测）收入</t>
  </si>
  <si>
    <t>隆回县-罗洪镇_就业项目_公益性岗位_2023年罗洪镇村级保洁员工资</t>
  </si>
  <si>
    <t>2023年罗洪镇村级保洁员工资</t>
  </si>
  <si>
    <t>罗洪镇人民政府</t>
  </si>
  <si>
    <t>村级保洁员54人,12个月工资,600元/月.人</t>
  </si>
  <si>
    <t>解决农户54户210人，其中脱贫（监测）户39户148人就业，增加农户和脱贫（监测）户收入</t>
  </si>
  <si>
    <t>隆回县-周旺镇_就业项目_公益性岗位_2023年周旺镇村级保洁员工资</t>
  </si>
  <si>
    <t>2023年周旺镇村级保洁员工资</t>
  </si>
  <si>
    <t>周旺镇人民政府</t>
  </si>
  <si>
    <t>周旺镇2023年村级保洁员74人,12个月工资,600元/月.人</t>
  </si>
  <si>
    <t>解决脱贫（监测）人口43人就业，增加农户和脱贫户（监测）收入</t>
  </si>
  <si>
    <t>隆回县-大水田乡_就业项目_公益性岗位_2023年大水田乡村级保洁员工资</t>
  </si>
  <si>
    <t>2023年大水田乡村级保洁员工资</t>
  </si>
  <si>
    <t>大水田乡村级保洁员31人,12个月工资,600元/月.人</t>
  </si>
  <si>
    <t>解决农户31户95人.其中脱贫（监测）户19户，家庭人口65人.共有31人就业.增加农户和脱贫户（监测）收入.</t>
  </si>
  <si>
    <r>
      <rPr>
        <sz val="9"/>
        <rFont val="宋体"/>
        <charset val="134"/>
      </rPr>
      <t>隆回县</t>
    </r>
    <r>
      <rPr>
        <sz val="9"/>
        <rFont val="Courier New"/>
        <charset val="134"/>
      </rPr>
      <t>-</t>
    </r>
    <r>
      <rPr>
        <sz val="9"/>
        <rFont val="宋体"/>
        <charset val="134"/>
      </rPr>
      <t>高平镇</t>
    </r>
    <r>
      <rPr>
        <sz val="9"/>
        <rFont val="Courier New"/>
        <charset val="134"/>
      </rPr>
      <t>_</t>
    </r>
    <r>
      <rPr>
        <sz val="9"/>
        <rFont val="宋体"/>
        <charset val="134"/>
      </rPr>
      <t>就业项目</t>
    </r>
    <r>
      <rPr>
        <sz val="9"/>
        <rFont val="Courier New"/>
        <charset val="134"/>
      </rPr>
      <t>_</t>
    </r>
    <r>
      <rPr>
        <sz val="9"/>
        <rFont val="宋体"/>
        <charset val="134"/>
      </rPr>
      <t>公益性岗位</t>
    </r>
    <r>
      <rPr>
        <sz val="9"/>
        <rFont val="Courier New"/>
        <charset val="134"/>
      </rPr>
      <t>_2023</t>
    </r>
    <r>
      <rPr>
        <sz val="9"/>
        <rFont val="宋体"/>
        <charset val="134"/>
      </rPr>
      <t>年高平镇村级保洁员工资</t>
    </r>
  </si>
  <si>
    <t>2023年高平镇村级保洁员工资</t>
  </si>
  <si>
    <t>高平镇村级保洁员162人,12个月工资,600元/月.人</t>
  </si>
  <si>
    <r>
      <rPr>
        <sz val="9"/>
        <rFont val="宋体"/>
        <charset val="134"/>
      </rPr>
      <t>解决脱贫（监测）户</t>
    </r>
    <r>
      <rPr>
        <sz val="9"/>
        <rFont val="Times New Roman"/>
        <charset val="134"/>
      </rPr>
      <t>102</t>
    </r>
    <r>
      <rPr>
        <sz val="9"/>
        <rFont val="宋体"/>
        <charset val="134"/>
      </rPr>
      <t>户</t>
    </r>
    <r>
      <rPr>
        <sz val="9"/>
        <rFont val="Times New Roman"/>
        <charset val="134"/>
      </rPr>
      <t>395</t>
    </r>
    <r>
      <rPr>
        <sz val="9"/>
        <rFont val="宋体"/>
        <charset val="134"/>
      </rPr>
      <t>人人居环境问题，改善人居环境条件</t>
    </r>
  </si>
  <si>
    <t>隆回县-北山镇_就业项目_公益性岗位_2023年北山镇村级保洁员工资</t>
  </si>
  <si>
    <t>2023年北山镇村级保洁员工资</t>
  </si>
  <si>
    <t>北山镇人民政府</t>
  </si>
  <si>
    <t>北山镇村级保洁员91人,12个月工资,600元/月.人</t>
  </si>
  <si>
    <t>解决农户91人，其中脱贫（监测）人口215人就业，增加农户和脱贫户（监测）收入</t>
  </si>
  <si>
    <t>隆回县_就业项目_公益性岗位_2023年南岳庙镇村级保洁员工资</t>
  </si>
  <si>
    <t>2023年南岳庙镇村级保洁员工资</t>
  </si>
  <si>
    <t>南岳庙镇2023年村级保洁员70人,12个月工资,600元/月.人</t>
  </si>
  <si>
    <t>解决农户70人，其中脱贫（监测）人口40人就业，增加农户和脱贫户（监测）收入</t>
  </si>
  <si>
    <t>隆回县-岩口镇_就业项目_公益性岗位_岩口镇2023年岩口镇村级保洁员工资</t>
  </si>
  <si>
    <t>2023年岩口镇村级保洁员工资</t>
  </si>
  <si>
    <t>岩口镇人民政府</t>
  </si>
  <si>
    <t>岩口镇村级保洁员138人,12个月工资,600元/月.人</t>
  </si>
  <si>
    <t>解决农户138人，其中脱贫人口83人就业，增加农户和脱贫户收入</t>
  </si>
  <si>
    <t>隆回县_就业项目_公益性岗位_荷香桥镇2023年村级保洁员工资</t>
  </si>
  <si>
    <t>2023年荷香桥镇村级保洁员工资</t>
  </si>
  <si>
    <t>荷香桥镇人民政府</t>
  </si>
  <si>
    <t>荷香桥镇村级保洁员126人,12个月工资,600元/月.人</t>
  </si>
  <si>
    <t>解决农户126人，其中脱贫（监测）人口74人就业，增加农户和脱贫户（监测）收入</t>
  </si>
  <si>
    <t>隆回县-桃花坪街道_就业项目_公益性岗位_村级保洁员工资</t>
  </si>
  <si>
    <t>2023年桃花坪街道村级保洁员工资</t>
  </si>
  <si>
    <t>桃花坪街道村级保洁员153人,12个月工资,600元/月.人</t>
  </si>
  <si>
    <t>解决农户153人，其中脱贫人口64人就业，增加农户和脱贫户收入</t>
  </si>
  <si>
    <t>三、乡村建设行动</t>
  </si>
  <si>
    <t>1.农村基础设施</t>
  </si>
  <si>
    <t>(1).农村道路建设</t>
  </si>
  <si>
    <t>乡村建设行动</t>
  </si>
  <si>
    <t>农村道路建设</t>
  </si>
  <si>
    <t>杨桥村</t>
  </si>
  <si>
    <t>隆回县-高平镇_乡村建设行动_农村基础设施（含产业配套基础设施）_2023年杨桥村吴家路口至杨桥铺里道路硬化</t>
  </si>
  <si>
    <t>2023年杨桥村吴家路口至杨桥铺里道路硬化</t>
  </si>
  <si>
    <t xml:space="preserve">改建
</t>
  </si>
  <si>
    <t>县交通局</t>
  </si>
  <si>
    <t>吴家路口至杨桥铺里道路硬化长2.5公里,宽4.5米,厚0.2米；原路面处理长2.5公里</t>
  </si>
  <si>
    <t>56万元/km</t>
  </si>
  <si>
    <t>改善脱贫户220户和监测户16户安全出行问题</t>
  </si>
  <si>
    <t>双龙村</t>
  </si>
  <si>
    <t>隆回县-司门前镇_乡村建设行动_农村基础设施（含产业配套基础设施）_2023年司门前镇双龙村五组徐家塅段公路维修挡土墙</t>
  </si>
  <si>
    <t>2023年双龙村Y025乡道双龙五组徐家塅段公路维修挡土墙</t>
  </si>
  <si>
    <t>2023年9月</t>
  </si>
  <si>
    <t>Y025乡道双龙5组徐家塅段公路维修扩改浆砌挡土墙180m³；土方外运、块石回填及水圳疏通</t>
  </si>
  <si>
    <t>10万元/处</t>
  </si>
  <si>
    <t>解决脱贫（监测）户16户52人安全出行问题,改善生产生活出行条件</t>
  </si>
  <si>
    <t>风云亭村</t>
  </si>
  <si>
    <t>隆回县-司门前镇_乡村建设行动_农村基础设施（含产业配套基础设施）_2023年司门前镇风云亭村4-5组道路路基及硬化</t>
  </si>
  <si>
    <t>2023年风云亭村4-5组道路路基及硬化</t>
  </si>
  <si>
    <t>4-5组道路路基及硬化长100米、宽3.5米</t>
  </si>
  <si>
    <t>5万元/处</t>
  </si>
  <si>
    <t>解决脱贫（监测）户4户10人安全出行问题,改善生产生活出行条件</t>
  </si>
  <si>
    <t>锦旺村</t>
  </si>
  <si>
    <t>隆回县-司门前镇_乡村建设行动_农村基础设施（含产业配套基础设施）_2023年司门前镇锦旺村5组烟家冲公路路基扩宽及硬化</t>
  </si>
  <si>
    <t>2023年锦旺村5组烟家冲公路路基扩宽及硬化</t>
  </si>
  <si>
    <t>2023年10月</t>
  </si>
  <si>
    <t>5组烟家冲道路路基和扩宽及硬化长220米、宽4.5米</t>
  </si>
  <si>
    <t>解决脱贫户（监测户）和农户25户80人安全出行问题,改善生产生活出行条件</t>
  </si>
  <si>
    <t>隆回县-小沙江镇_乡村建设行动_农村基础设施（含产业配套基础设施）_2023年响龙村响水洞老街道路硬化</t>
  </si>
  <si>
    <t>2023年响龙村响水洞老街道路硬化</t>
  </si>
  <si>
    <t>响水洞老街道路路基平整及硬化长90米*宽4.5米*厚0.2米</t>
  </si>
  <si>
    <t>改善脱贫（监测）户6户26人农业生产出行问题,方便生产</t>
  </si>
  <si>
    <t>小沙江社区</t>
  </si>
  <si>
    <t>隆回县-小沙江镇_乡村建设行动_农村基础设施（含产业配套基础设施）_2023年小沙江社区11.12组至佛来山公路水毁道路维修</t>
  </si>
  <si>
    <t>2023年小沙江社区11.12组至佛来山公路水毁道路维修</t>
  </si>
  <si>
    <t>11.12组至佛来山公路修建浆砌挡土墙第一处10m*4m*（2+3）/2m；第二处10m*4.5m*（2+3）/2m,共计修建浆砌挡土墙共212.5m³；修建块石挡土墙1处6m*4m*2m,48m³</t>
  </si>
  <si>
    <t>浆砌挡土墙420元/m³
块石挡土墙280元/m³</t>
  </si>
  <si>
    <t>改善脱贫（监测）户84户255人农业生产出行问题,方便生产</t>
  </si>
  <si>
    <t>隆回县-金石桥镇_乡村建设行动_农村基础设施（含产业配套基础设施）_2023年五罗村13组道路硬化</t>
  </si>
  <si>
    <t>2023年五罗村13组道路硬化</t>
  </si>
  <si>
    <t>五罗村13组道路硬化长280米，宽3.5米,厚20cm</t>
  </si>
  <si>
    <t>35.71万元/km</t>
  </si>
  <si>
    <r>
      <rPr>
        <sz val="9"/>
        <rFont val="宋体"/>
        <charset val="134"/>
      </rPr>
      <t>解决脱贫户16户50人安全出行</t>
    </r>
    <r>
      <rPr>
        <sz val="9"/>
        <rFont val="Times New Roman"/>
        <charset val="134"/>
      </rPr>
      <t>,</t>
    </r>
    <r>
      <rPr>
        <sz val="9"/>
        <rFont val="宋体"/>
        <charset val="134"/>
      </rPr>
      <t>改善生产生活条件</t>
    </r>
  </si>
  <si>
    <t>乡村建设
行动</t>
  </si>
  <si>
    <t>隆回县-七江镇_乡村建设行动_农村基础设施（含产业配套基础设施）_2023年兴旺村金旺道路硬化</t>
  </si>
  <si>
    <t>2023年兴旺村金旺道路硬化</t>
  </si>
  <si>
    <t>金旺道路硬化长928米，宽6米，全线通畅、双向挡土墙等</t>
  </si>
  <si>
    <t>63万元/处</t>
  </si>
  <si>
    <t>解决了兴旺村及周边几个村上万村民,其中脱贫(监测)户59户249人出行难的问题</t>
  </si>
  <si>
    <t>青庄村</t>
  </si>
  <si>
    <t>隆回县-鸭田镇_乡村建设行动_农村基础设施（含产业配套基础设施）_2023年青庄村8.9.10.11.12组道路硬化</t>
  </si>
  <si>
    <t>2023年青庄村8.9.10.11.12组道路硬化</t>
  </si>
  <si>
    <t>8.9.10.11.12组道路硬化长700米*宽4.5米*厚0.2米</t>
  </si>
  <si>
    <t>42.8万/公里</t>
  </si>
  <si>
    <t>改善脱贫户36户和监测户3户安全出行问题</t>
  </si>
  <si>
    <t>农村基础建设</t>
  </si>
  <si>
    <t>山水村</t>
  </si>
  <si>
    <t>隆回县—岩口镇—乡村建设行动—农村基础建设—2023年山水村至继志道路硬化</t>
  </si>
  <si>
    <t>2023年山水村至继志道路硬化</t>
  </si>
  <si>
    <t>山水村至继志公路硬化宽4.5米长100米</t>
  </si>
  <si>
    <r>
      <rPr>
        <sz val="9"/>
        <rFont val="宋体"/>
        <charset val="134"/>
      </rPr>
      <t>5万元</t>
    </r>
    <r>
      <rPr>
        <sz val="9"/>
        <rFont val="Times New Roman"/>
        <charset val="134"/>
      </rPr>
      <t>/</t>
    </r>
    <r>
      <rPr>
        <sz val="9"/>
        <rFont val="宋体"/>
        <charset val="134"/>
      </rPr>
      <t>公里</t>
    </r>
  </si>
  <si>
    <r>
      <rPr>
        <sz val="9"/>
        <rFont val="宋体"/>
        <charset val="134"/>
      </rPr>
      <t>解决脱贫（监测）户</t>
    </r>
    <r>
      <rPr>
        <sz val="9"/>
        <rFont val="Times New Roman"/>
        <charset val="134"/>
      </rPr>
      <t>58</t>
    </r>
    <r>
      <rPr>
        <sz val="9"/>
        <rFont val="宋体"/>
        <charset val="134"/>
      </rPr>
      <t>户</t>
    </r>
    <r>
      <rPr>
        <sz val="9"/>
        <rFont val="Times New Roman"/>
        <charset val="134"/>
      </rPr>
      <t>175</t>
    </r>
    <r>
      <rPr>
        <sz val="9"/>
        <rFont val="宋体"/>
        <charset val="134"/>
      </rPr>
      <t>人安全出行和生产生活条件</t>
    </r>
  </si>
  <si>
    <t>罗英村</t>
  </si>
  <si>
    <r>
      <rPr>
        <sz val="9"/>
        <rFont val="宋体"/>
        <charset val="134"/>
      </rPr>
      <t>隆回县</t>
    </r>
    <r>
      <rPr>
        <sz val="9"/>
        <rFont val="Courier New"/>
        <charset val="134"/>
      </rPr>
      <t>-</t>
    </r>
    <r>
      <rPr>
        <sz val="9"/>
        <rFont val="宋体"/>
        <charset val="134"/>
      </rPr>
      <t>羊古坳镇</t>
    </r>
    <r>
      <rPr>
        <sz val="9"/>
        <rFont val="Courier New"/>
        <charset val="134"/>
      </rPr>
      <t>_</t>
    </r>
    <r>
      <rPr>
        <sz val="9"/>
        <rFont val="宋体"/>
        <charset val="134"/>
      </rPr>
      <t>乡村建设行动</t>
    </r>
    <r>
      <rPr>
        <sz val="9"/>
        <rFont val="Courier New"/>
        <charset val="134"/>
      </rPr>
      <t>_</t>
    </r>
    <r>
      <rPr>
        <sz val="9"/>
        <rFont val="宋体"/>
        <charset val="134"/>
      </rPr>
      <t>农村基础设施（含产业配套基础设施）</t>
    </r>
    <r>
      <rPr>
        <sz val="9"/>
        <rFont val="Courier New"/>
        <charset val="134"/>
      </rPr>
      <t>_2023</t>
    </r>
    <r>
      <rPr>
        <sz val="9"/>
        <rFont val="宋体"/>
        <charset val="134"/>
      </rPr>
      <t>年罗英村</t>
    </r>
    <r>
      <rPr>
        <sz val="9"/>
        <rFont val="Courier New"/>
        <charset val="134"/>
      </rPr>
      <t>3</t>
    </r>
    <r>
      <rPr>
        <sz val="9"/>
        <rFont val="宋体"/>
        <charset val="134"/>
      </rPr>
      <t>组公路硬化</t>
    </r>
  </si>
  <si>
    <t>2023年罗英村3组公路硬化</t>
  </si>
  <si>
    <t>3组公路硬化长286米，宽3.5米，厚度0.18米</t>
  </si>
  <si>
    <t>35万元/公里</t>
  </si>
  <si>
    <t>改善脱贫（监测）户5户13人出行困难，改善生产生活条件</t>
  </si>
  <si>
    <t>转角丘村</t>
  </si>
  <si>
    <t>隆回县-羊古坳镇_乡村建设行动_农村基础设施（含产业配套基础设施）_2023年转角丘村5组、6组转望公路挡土墙修建</t>
  </si>
  <si>
    <t>2023年转角丘村5组、6组转望公路挡土墙修建</t>
  </si>
  <si>
    <t>转角丘村5组、6组三油排公路塌方修建挡土墙240立方米</t>
  </si>
  <si>
    <t>416.7元/立方</t>
  </si>
  <si>
    <t>改善脱贫（监测）户3户11人出行困难，改善生产生活条件</t>
  </si>
  <si>
    <t>大美田村</t>
  </si>
  <si>
    <t>隆回县-羊古坳镇_乡村建设行动_农村基础设施（含产业配套基础设施）_2023年大美田村5组至11组彭秀月屋前公路路基修建</t>
  </si>
  <si>
    <t>2023年大美田村5组至11组彭秀月屋前公路路基修建</t>
  </si>
  <si>
    <t>新建5组至11组彭秀月屋前公路路基长550米*宽4.5米</t>
  </si>
  <si>
    <t>10.9万元/公里</t>
  </si>
  <si>
    <t>改善脱贫（监测）户51户132人出行困难，改善生产生活条件</t>
  </si>
  <si>
    <t>众乐村</t>
  </si>
  <si>
    <t>隆回县-司门前镇_乡村建设行动_农村基础设施（含产业配套基础设施）_2023年司门前镇众乐村9.10.12组水毁公路挡土墙修建</t>
  </si>
  <si>
    <t>2023年众乐村9.10.12组水毁公路挡土墙修建</t>
  </si>
  <si>
    <t>县民政局</t>
  </si>
  <si>
    <t>9.10.12组水毁公路浆砌挡土墙200m³（41m×（0.8+2）×3.5）</t>
  </si>
  <si>
    <t>400元/方</t>
  </si>
  <si>
    <t>解决脱贫（监测）户19户65人生产出行问题,改善生产条件</t>
  </si>
  <si>
    <t>白银村</t>
  </si>
  <si>
    <t>隆回县-小沙江镇_乡村建设行动_农村基础设施（含产业配套基础设施）_2023年小沙江镇白银村红军路维修</t>
  </si>
  <si>
    <t>2023年小沙江镇白银村红军路维修</t>
  </si>
  <si>
    <t>县道X105白天线K2+050处滑坡处维修浆砌挡土墙1000立方及土方回填，路面硬化60立方，大理石护栏50米</t>
  </si>
  <si>
    <t>40万元/处</t>
  </si>
  <si>
    <t>改善脱贫（监测）户325户1266人农业生产出行问题,方便生产</t>
  </si>
  <si>
    <t>双坪村</t>
  </si>
  <si>
    <t>隆回县-麻塘山乡_乡村建设行动_农村基础设施（含产业配套基础设施）_2023年双坪村10组-15组道路修建挡土墙</t>
  </si>
  <si>
    <t>2023年双坪村10组-15组道路修建挡土墙</t>
  </si>
  <si>
    <t>双坪村10组-15组道路修建挡土墙139方</t>
  </si>
  <si>
    <t>360/方</t>
  </si>
  <si>
    <t>解决43户157人生产出行问题,改善生产条件</t>
  </si>
  <si>
    <t>(2).产业路</t>
  </si>
  <si>
    <t>产业路</t>
  </si>
  <si>
    <t>建华村</t>
  </si>
  <si>
    <t>隆回县-七江镇_乡村建设行动_农村基础设施（含产业配套基础设施）_2023年建华村4组机耕道与排灌设施修建</t>
  </si>
  <si>
    <t>2023年建华村4组机耕道与排灌设施修建</t>
  </si>
  <si>
    <t>4组机耕道修建长400米*宽3米及排灌设施</t>
  </si>
  <si>
    <t>解决脱贫户26户68人农田机械作业和水利灌溉问题，改善生产条件，增产增收</t>
  </si>
  <si>
    <t>陈栗村</t>
  </si>
  <si>
    <t>隆回县_山界回族乡_乡村建设行动_农村基础设施_2023年陈栗村1、2、3组机耕道及附属工程建设</t>
  </si>
  <si>
    <t>2023年陈栗村1、2、3组机耕道及附属工程建设</t>
  </si>
  <si>
    <t>扩建</t>
  </si>
  <si>
    <t>1、2、3组机耕道修建长282米，挡土墙126立方米及配套涵管</t>
  </si>
  <si>
    <t>8万/处</t>
  </si>
  <si>
    <t>解决脱贫户19户和监测户5户生产出行问题</t>
  </si>
  <si>
    <t>书院村</t>
  </si>
  <si>
    <t>隆回县-桃花坪街道_乡村建设行动__2023年书院村原铁炉村1、2、3、5组溢水口至江公园机耕道修建</t>
  </si>
  <si>
    <t>2023年书院村原铁炉村1、2、3、5组溢水口至江公园机耕道修建</t>
  </si>
  <si>
    <t>原铁炉村1、2、3、5组溢水口至江公园机耕道修建700米(700*4.5)</t>
  </si>
  <si>
    <t>11.43万/KM</t>
  </si>
  <si>
    <t>改善脱贫户23户96人和监测户2户5人农田耕作便利</t>
  </si>
  <si>
    <t>塘冲村</t>
  </si>
  <si>
    <t>隆回县-荷香桥镇_乡村建设行动_农村基础设施（含产业配套基础设施）_2023年塘冲村杨梅凼公路硬化</t>
  </si>
  <si>
    <t>2023年塘冲村杨梅凼公路硬化</t>
  </si>
  <si>
    <t>塘冲村杨梅凼公路硬化，宽4米，长820米,820米路基垫块石及挡土墙长48米，高1米5，宽1米，错车道2处</t>
  </si>
  <si>
    <t>38万元/处</t>
  </si>
  <si>
    <t>解决脱贫户32户101人生产出行问题问题，改善生产条件，增产增收</t>
  </si>
  <si>
    <t>(3).农村供水保障设施建设</t>
  </si>
  <si>
    <t>农村供水保障设施建设</t>
  </si>
  <si>
    <t>相关项目村</t>
  </si>
  <si>
    <t>隆回县-滩头镇_乡村建设行动_农村基础设施（含产业配套基础设施）_2023年双龙水厂改扩建工程</t>
  </si>
  <si>
    <t>2023年双龙水厂改扩建工程</t>
  </si>
  <si>
    <t>续建</t>
  </si>
  <si>
    <t>县农
村供
水公
司</t>
  </si>
  <si>
    <t>改建厂房、扩建蓄水池，增压泵房、净化设施设备，铺设输配水管网56km。</t>
  </si>
  <si>
    <t>700万元/处</t>
  </si>
  <si>
    <t>市级/省级</t>
  </si>
  <si>
    <t>解决脱贫（监测）户3044户10307人饮水安全问题，改善生活条件。</t>
  </si>
  <si>
    <t>相关乡镇</t>
  </si>
  <si>
    <t>隆回县_乡村建设行动_农村基础设施（含产业配套基础设施）_2023年净化消毒设备置安项目</t>
  </si>
  <si>
    <t>2023年净化消毒设备置安项目</t>
  </si>
  <si>
    <t>净化、消毒设备置安</t>
  </si>
  <si>
    <t>200万元/处</t>
  </si>
  <si>
    <t>中央/省级</t>
  </si>
  <si>
    <t>保障脱贫（监测）户1320户4500人饮水安全问题，改善生活条件。</t>
  </si>
  <si>
    <t>相关各乡镇</t>
  </si>
  <si>
    <t>隆回县-乡村建设行动_农村基础设施（含产业配套基础设施）_2023年农村供水工程维修养护项目</t>
  </si>
  <si>
    <t>农村供水工程维修养护项目</t>
  </si>
  <si>
    <t>恢复建</t>
  </si>
  <si>
    <t>各农村供水单位</t>
  </si>
  <si>
    <t>农村供水维修养护40处，包括水源、水池、输配水管网维修改造，沉淀净化过滤等设备设施维修养护和更新。</t>
  </si>
  <si>
    <t>12.5万元/处</t>
  </si>
  <si>
    <t>巩固提升脱贫（监测）户1230户5360人饮水安全问题，改善生活条件。</t>
  </si>
  <si>
    <t>隆回县-罗洪镇_乡村建设行动_农村基础设施（含产业配套基础设施）_2023年罗洪镇集中供水提升工程</t>
  </si>
  <si>
    <t>2023年罗洪镇集中供水提升工程</t>
  </si>
  <si>
    <t>罗洪自来水厂dn75管管网延伸及维修2200米</t>
  </si>
  <si>
    <r>
      <rPr>
        <sz val="9"/>
        <rFont val="宋体"/>
        <charset val="0"/>
      </rPr>
      <t>解决脱贫（监测）户</t>
    </r>
    <r>
      <rPr>
        <sz val="9"/>
        <rFont val="Times New Roman"/>
        <charset val="0"/>
      </rPr>
      <t>204</t>
    </r>
    <r>
      <rPr>
        <sz val="9"/>
        <rFont val="宋体"/>
        <charset val="0"/>
      </rPr>
      <t>户</t>
    </r>
    <r>
      <rPr>
        <sz val="9"/>
        <rFont val="Times New Roman"/>
        <charset val="0"/>
      </rPr>
      <t>816</t>
    </r>
    <r>
      <rPr>
        <sz val="9"/>
        <rFont val="宋体"/>
        <charset val="0"/>
      </rPr>
      <t>人饮水安全问题，改善生活条件。</t>
    </r>
  </si>
  <si>
    <t>田心桥村</t>
  </si>
  <si>
    <t>隆回县-西洋江镇_乡村建设行动_农村基础设施（含产业配套基础设施）_2023年田心桥村塘现湾供水管道工程</t>
  </si>
  <si>
    <t>2023年田心桥村塘现湾供水管道工程</t>
  </si>
  <si>
    <t>田心桥村塘现湾至二级电站新增饮水管道2300米</t>
  </si>
  <si>
    <t>30.45/米</t>
  </si>
  <si>
    <t>改善脱贫户60户和监测户2户和其他农户160户季节缺饮用水，以及农田50亩灌溉用水</t>
  </si>
  <si>
    <t>(4).其他</t>
  </si>
  <si>
    <t>（4.1）桥梁修建和危桥改造</t>
  </si>
  <si>
    <t>蒋玉牌村</t>
  </si>
  <si>
    <t>隆回县-荷田乡_乡村建设行动_农村基础设施（含产业配套基础设施）_2023年蒋玉牌村3组朝阳桥改造</t>
  </si>
  <si>
    <t>2023年蒋玉牌村3组朝阳桥改造</t>
  </si>
  <si>
    <t>改建</t>
  </si>
  <si>
    <t>3组朝阳桥改造长23.84米、宽5.5米</t>
  </si>
  <si>
    <r>
      <rPr>
        <sz val="9"/>
        <rFont val="Times New Roman"/>
        <charset val="134"/>
      </rPr>
      <t>52.5</t>
    </r>
    <r>
      <rPr>
        <sz val="9"/>
        <rFont val="宋体"/>
        <charset val="134"/>
      </rPr>
      <t>万元</t>
    </r>
    <r>
      <rPr>
        <sz val="9"/>
        <rFont val="Times New Roman"/>
        <charset val="134"/>
      </rPr>
      <t>/</t>
    </r>
    <r>
      <rPr>
        <sz val="9"/>
        <rFont val="宋体"/>
        <charset val="134"/>
      </rPr>
      <t>座</t>
    </r>
  </si>
  <si>
    <r>
      <rPr>
        <sz val="9"/>
        <rFont val="宋体"/>
        <charset val="134"/>
      </rPr>
      <t>解决脱贫（监测）户21户</t>
    </r>
    <r>
      <rPr>
        <sz val="9"/>
        <rFont val="Times New Roman"/>
        <charset val="134"/>
      </rPr>
      <t>68</t>
    </r>
    <r>
      <rPr>
        <sz val="9"/>
        <rFont val="宋体"/>
        <charset val="134"/>
      </rPr>
      <t>人安全出行</t>
    </r>
    <r>
      <rPr>
        <sz val="9"/>
        <rFont val="Times New Roman"/>
        <charset val="134"/>
      </rPr>
      <t>,</t>
    </r>
    <r>
      <rPr>
        <sz val="9"/>
        <rFont val="宋体"/>
        <charset val="134"/>
      </rPr>
      <t>改善生产生活条件</t>
    </r>
  </si>
  <si>
    <t>祝家桃林村</t>
  </si>
  <si>
    <t>隆回县-滩头镇_乡村建设行动_农村基础设施（含产业配套基础设施）_2023年祝家桃林村1组羊古崂桥修建</t>
  </si>
  <si>
    <t>2023年祝家桃林村1组羊古崂桥修建</t>
  </si>
  <si>
    <t>1组羊古崂桥新建桥梁长18.078米、宽5.5米</t>
  </si>
  <si>
    <t>39.8万元/座</t>
  </si>
  <si>
    <t>解决脱贫（监测）户145户564人安全出行,改善生产生活条件</t>
  </si>
  <si>
    <t>茅铺村</t>
  </si>
  <si>
    <t>隆回县_乡村建设行动_农村基础设施（含产业配套基础设施）_荷香桥2023年双江口桥</t>
  </si>
  <si>
    <t>2023年茅铺村双江口桥改建</t>
  </si>
  <si>
    <t>双江口桥改建长20.84米、宽5.5米</t>
  </si>
  <si>
    <r>
      <rPr>
        <sz val="9"/>
        <rFont val="Times New Roman"/>
        <charset val="134"/>
      </rPr>
      <t>45.8</t>
    </r>
    <r>
      <rPr>
        <sz val="9"/>
        <rFont val="宋体"/>
        <charset val="134"/>
      </rPr>
      <t>万元</t>
    </r>
    <r>
      <rPr>
        <sz val="9"/>
        <rFont val="Times New Roman"/>
        <charset val="134"/>
      </rPr>
      <t>/</t>
    </r>
    <r>
      <rPr>
        <sz val="9"/>
        <rFont val="宋体"/>
        <charset val="134"/>
      </rPr>
      <t>座</t>
    </r>
  </si>
  <si>
    <t>解决脱贫（监测）户84户206人安全出行，改善生产生活条件</t>
  </si>
  <si>
    <t>毗连村</t>
  </si>
  <si>
    <t>隆回县-岩口镇_乡村建设行动_农村基础设施（含产业配套基础设施）_岩口镇2023年毗连村夏冲桥改建</t>
  </si>
  <si>
    <t>2023年毗连村夏冲桥改建</t>
  </si>
  <si>
    <t>夏冲桥改建长47.04米、宽6米</t>
  </si>
  <si>
    <r>
      <rPr>
        <sz val="9"/>
        <rFont val="Times New Roman"/>
        <charset val="134"/>
      </rPr>
      <t>77.6</t>
    </r>
    <r>
      <rPr>
        <sz val="9"/>
        <rFont val="宋体"/>
        <charset val="134"/>
      </rPr>
      <t>万元</t>
    </r>
    <r>
      <rPr>
        <sz val="9"/>
        <rFont val="Times New Roman"/>
        <charset val="134"/>
      </rPr>
      <t>/</t>
    </r>
    <r>
      <rPr>
        <sz val="9"/>
        <rFont val="宋体"/>
        <charset val="134"/>
      </rPr>
      <t>座</t>
    </r>
  </si>
  <si>
    <t>解决脱贫（监测）户18户50人安全出行,改善出行条件</t>
  </si>
  <si>
    <t>石背居委会</t>
  </si>
  <si>
    <t>隆回县-七江镇_乡村建设行动_农村基础设施（含产业配套基础设施）_2023年石背居委会4组（祠堂现）、危桥加固、加宽。</t>
  </si>
  <si>
    <t>2023年石背居委会4组（祠堂现）、危桥加固、加宽</t>
  </si>
  <si>
    <t>扩建、维修</t>
  </si>
  <si>
    <t>石背居委会4组祠堂现桥加固，加宽2.5米，长9米；16组桥改修加宽（长5米，宽6.5米）</t>
  </si>
  <si>
    <r>
      <rPr>
        <sz val="9"/>
        <rFont val="Times New Roman"/>
        <charset val="134"/>
      </rPr>
      <t>24.97</t>
    </r>
    <r>
      <rPr>
        <sz val="9"/>
        <rFont val="宋体"/>
        <charset val="134"/>
      </rPr>
      <t>万元</t>
    </r>
    <r>
      <rPr>
        <sz val="9"/>
        <rFont val="Times New Roman"/>
        <charset val="134"/>
      </rPr>
      <t>/</t>
    </r>
    <r>
      <rPr>
        <sz val="9"/>
        <rFont val="宋体"/>
        <charset val="134"/>
      </rPr>
      <t>座</t>
    </r>
  </si>
  <si>
    <r>
      <rPr>
        <sz val="9"/>
        <rFont val="宋体"/>
        <charset val="134"/>
      </rPr>
      <t>解决脱贫（监测）户</t>
    </r>
    <r>
      <rPr>
        <sz val="9"/>
        <rFont val="Times New Roman"/>
        <charset val="134"/>
      </rPr>
      <t>36</t>
    </r>
    <r>
      <rPr>
        <sz val="9"/>
        <rFont val="宋体"/>
        <charset val="134"/>
      </rPr>
      <t>户</t>
    </r>
    <r>
      <rPr>
        <sz val="9"/>
        <rFont val="Times New Roman"/>
        <charset val="134"/>
      </rPr>
      <t>162</t>
    </r>
    <r>
      <rPr>
        <sz val="9"/>
        <rFont val="宋体"/>
        <charset val="134"/>
      </rPr>
      <t>人安全出行</t>
    </r>
    <r>
      <rPr>
        <sz val="9"/>
        <rFont val="Times New Roman"/>
        <charset val="134"/>
      </rPr>
      <t>,</t>
    </r>
    <r>
      <rPr>
        <sz val="9"/>
        <rFont val="宋体"/>
        <charset val="134"/>
      </rPr>
      <t>改善生产生活条件。</t>
    </r>
  </si>
  <si>
    <t>大石村</t>
  </si>
  <si>
    <t>隆回县-高平镇_乡村建设行动_农村基础设施（含产业配套基础设施）_2023年大石村8、11组八角寨振兴桥改建</t>
  </si>
  <si>
    <t>2023年大石村8、11组八角寨振兴桥改建</t>
  </si>
  <si>
    <t>8、11组八角寨振兴桥改建长25.84米、宽5.5米</t>
  </si>
  <si>
    <r>
      <rPr>
        <sz val="9"/>
        <rFont val="Times New Roman"/>
        <charset val="134"/>
      </rPr>
      <t>56.8</t>
    </r>
    <r>
      <rPr>
        <sz val="9"/>
        <rFont val="宋体"/>
        <charset val="134"/>
      </rPr>
      <t>万元</t>
    </r>
    <r>
      <rPr>
        <sz val="9"/>
        <rFont val="Times New Roman"/>
        <charset val="134"/>
      </rPr>
      <t>/</t>
    </r>
    <r>
      <rPr>
        <sz val="9"/>
        <rFont val="宋体"/>
        <charset val="134"/>
      </rPr>
      <t>座</t>
    </r>
  </si>
  <si>
    <t>解决脱贫（监测）户46户153人安全出行,改善生产生活条件</t>
  </si>
  <si>
    <t>农村基础设施项目</t>
  </si>
  <si>
    <t>新民社区</t>
  </si>
  <si>
    <t>隆回县-六都寨镇_乡村建设行动_农村基础设施（含产业配套基础设施）_2023年新民社区辰河人行桥改造</t>
  </si>
  <si>
    <t>2023年新民社区辰河人行桥改造</t>
  </si>
  <si>
    <t>新民社区2、3组辰河人行桥拆除重建长7.5米，宽4米</t>
  </si>
  <si>
    <t>10万/座</t>
  </si>
  <si>
    <t>解决脱贫（监测）户10户30人的安全出行，改善生产生活条件</t>
  </si>
  <si>
    <t>白芽山村</t>
  </si>
  <si>
    <t>隆回县-司门前镇_乡村建设行动_农村基础设施（含产业配套基础设施）_2023年司门前镇白芽山村4-6组公路通畅桥梁修建</t>
  </si>
  <si>
    <t>2023年白芽山村4-6组公路通畅桥梁修建</t>
  </si>
  <si>
    <t>4-6组修建公路通畅桥梁长5.5米，宽4.5米，高3米</t>
  </si>
  <si>
    <t>14.95万元/座</t>
  </si>
  <si>
    <t>解决脱贫（监测）户5户22人安全出行问题,改善生产生活出行条件</t>
  </si>
  <si>
    <t>（4.2）病险水库除险加固</t>
  </si>
  <si>
    <t>向家村、育贤村、梅塘村</t>
  </si>
  <si>
    <t>隆回县_乡村建设行动_农村基础设施（含产业配套基础设施）_2023年向家、太坪、九龙山水库除险加固</t>
  </si>
  <si>
    <t>2023年向家、太坪、九龙山水库除险加固</t>
  </si>
  <si>
    <t>县河湖事务中心</t>
  </si>
  <si>
    <t>大坝基础加固，大坝左右岸接触带防渗，消力池段、坝基帷幕灌浆，坝坡、坝顶加固整治等</t>
  </si>
  <si>
    <t>85万元/座</t>
  </si>
  <si>
    <t>保护人口0.34万人，解决农户986户3425人、脱贫户240户679人，改善农田灌溉面积1460亩灌溉条件，增产增收。</t>
  </si>
  <si>
    <t>洞木亭村、塘市村、响鼓村</t>
  </si>
  <si>
    <t>隆回县_乡村建设行动_农村基础设施（含产业配套基础设施）_2023年茄古塘、桃花井、木山水库除险加固</t>
  </si>
  <si>
    <t>2023年茄古塘、桃花井、木山水库除险加固</t>
  </si>
  <si>
    <t>挡水工程，贴坡排水，溢洪道加固，输水涵管，大坝外坡过坝渠道，库内塌洞防渗，泄洪工程，除险加固工程等</t>
  </si>
  <si>
    <t>111.7万元/座</t>
  </si>
  <si>
    <t>保护人口0.95万人，解决农户2519户9525人、脱贫户499户1905人，改善农田灌溉面积3752亩灌溉条件，增产增收。</t>
  </si>
  <si>
    <t>大柱村、周旺居委会</t>
  </si>
  <si>
    <t>隆回县_乡村建设行动_农村基础设施（含产业配套基础设施）_2023年板屋亭、卢古塘水库除险加固</t>
  </si>
  <si>
    <t>2023年板屋亭、卢古塘水库除险加固</t>
  </si>
  <si>
    <t>大坝工程，输水工程，挡水工程，泄水工程，新建隧洞等</t>
  </si>
  <si>
    <t>127.5万元/座</t>
  </si>
  <si>
    <t>保护人口0.74万人，解决农户1865户7414人、脱贫户289户1146人，改善农田灌溉面积935亩灌溉条件，增产增收。</t>
  </si>
  <si>
    <t>滩头镇、周旺镇、荷香桥镇</t>
  </si>
  <si>
    <t>城东村、车塘铺村、天马山村、桐木桥村</t>
  </si>
  <si>
    <t>隆回县_乡村建设行动_农村基础设施（含产业配套基础设施）_2023年三面、上彩塘、乌龟塘、西冲水库除险加固</t>
  </si>
  <si>
    <t>2023年三面、上彩塘、乌龟塘、西冲水库除险加固</t>
  </si>
  <si>
    <t>挡水工程，泄水工程，取水工程，大坝内外坡整形，库内溶洞处理，下游排水棱体，上游坝坡，溢洪道除险加固工程等</t>
  </si>
  <si>
    <t>60万元/座</t>
  </si>
  <si>
    <t>保护人口0.89万人，解决农户2382户8895人、脱贫户542户1779人，改善农田灌溉面积935亩灌溉条件，增产增收。</t>
  </si>
  <si>
    <t>双赢村、乐丰村、石阳桥村</t>
  </si>
  <si>
    <t>隆回县_乡村建设行动_农村基础设施（含产业配套基础设施）_2023年禾毛凼、李家坊、苏婆溪水库除险加固</t>
  </si>
  <si>
    <t>2023年禾毛凼、李家坊、苏婆溪水库除险加固</t>
  </si>
  <si>
    <t>挡水工程，大坝工程，输水工程，泄水工程，泄槽收缩段，上下游护坡，溢洪道泄槽段施工等</t>
  </si>
  <si>
    <t>143.3万元/座</t>
  </si>
  <si>
    <t>保护人口1.59万人，解决农户4012户15924人、脱贫户802户3080人，改善农田灌溉面积8050亩灌溉条件，增产增收。</t>
  </si>
  <si>
    <t>凤形村、江末村、龙山村</t>
  </si>
  <si>
    <t>隆回县_乡村建设行动_农村基础设施（含产业配套基础设施）_2023年泥凼、沙基岩、竹鸡坳水库除险加固</t>
  </si>
  <si>
    <t>2023年泥凼、沙基岩、竹鸡坳水库除险加固</t>
  </si>
  <si>
    <t>挡水工程，泄洪渠整修加固工程，溢洪道加固工程，上游坝坡，坝基工程，坝顶工程等</t>
  </si>
  <si>
    <t>78.3万元/座</t>
  </si>
  <si>
    <t>保护人口0.76万人，解决农户1910户7656人、脱贫户438户14160人，改善农田灌溉面积3720亩灌溉条件，增产增收。</t>
  </si>
  <si>
    <t>荷田乡、横板桥镇</t>
  </si>
  <si>
    <t>周庄村、车田江村、羊楼村、文联村</t>
  </si>
  <si>
    <t>隆回县_乡村建设行动_农村基础设施（含产业配套基础设施）_2023年炭山园、冲里、竹山湾水库除险加固</t>
  </si>
  <si>
    <t>2023年炭山园、冲里、竹山湾水库除险加固</t>
  </si>
  <si>
    <t>大坝工程，挡水工程，引水工程，输水工程，溢洪道工程，大坝基础防渗处理，消力池段等</t>
  </si>
  <si>
    <t>保护人口1.66万人，解决农户4328户16622人、脱贫户616户2485人，改善农田灌溉面积4420亩灌溉条件，增产增收。</t>
  </si>
  <si>
    <t>北山镇、山界乡</t>
  </si>
  <si>
    <t>大院、槎江、红星村</t>
  </si>
  <si>
    <t>隆回县_乡村建设行动_农村基础设施（含产业配套基础设施）_2023年幸福、新寺里、石子塘水库除险加固</t>
  </si>
  <si>
    <t>2023年幸福、新寺里、石子塘水库除险加固</t>
  </si>
  <si>
    <t>大坝工程，溢洪道工程，输水工程，交通工程等</t>
  </si>
  <si>
    <t>50万元/座</t>
  </si>
  <si>
    <t>保护人口1.21万人，解决农户3175户12087人、脱贫户453户1775人，改善农田灌溉面积6120亩灌溉条件，增产增收。</t>
  </si>
  <si>
    <t>茅坪村、白地新村</t>
  </si>
  <si>
    <t>隆回县-乡村建设行动_农村基础设施（含产业配套基础设施）_2023年茅坪 、大坑水库除险加固</t>
  </si>
  <si>
    <t>2023年茅坪 、大坑水库除险加固</t>
  </si>
  <si>
    <t>1.挡水工程；2.坝顶工程；3.上、下游坝坡工程；4.下游坡脚排水棱体；5.输水工程；6.泄水工程；7.防汛路工程；8.房屋建筑工程；9.水库清淤。</t>
  </si>
  <si>
    <t>140万元/座</t>
  </si>
  <si>
    <t>中央/省级/市级</t>
  </si>
  <si>
    <t>保护人口2.55万人，受益农户4662户17506人、脱贫户1052户3762人，改善农田灌溉面积240亩灌溉条件，增产增收。</t>
  </si>
  <si>
    <t>高平镇、岩口镇</t>
  </si>
  <si>
    <t>金凤山村、石梅村、毗连村</t>
  </si>
  <si>
    <t>隆回县-乡村建设行动_农村基础设施（含产业配套基础设施）_2023年和平、桃子冲、九塘冲水库除险加固</t>
  </si>
  <si>
    <t>2023年和平、桃子冲、九塘冲水库除险加固</t>
  </si>
  <si>
    <t>1.挡水工程，坝顶铺彩色砖、增设防护栏杆、新建草皮护坡和排水沟；2.泄水工程；3.水库清淤；4.山体采用三合土和混凝土面板防渗处理；5.、坝基帷幕灌浆；6.防汛公路工程；7.房屋建筑工程。</t>
  </si>
  <si>
    <t>95万元/座</t>
  </si>
  <si>
    <t>保护人口1.35万人，受益农户2318户9218人、脱贫户413户1323人，改善农田灌溉面积730亩灌溉条件，增产增收。</t>
  </si>
  <si>
    <t>花门街道、周旺镇</t>
  </si>
  <si>
    <t>合并村、杨桞村、车坪村、清水村</t>
  </si>
  <si>
    <t>隆回县-乡村建设行动_农村基础设施（含产业配套基础设施）_2023年枫木冲、石子冲、淡头冲村、峡冲水库除险加固</t>
  </si>
  <si>
    <t>2023年枫木冲、石子冲、淡头冲村、峡冲水库除险加固</t>
  </si>
  <si>
    <t>1.坝体坝基灌浆防渗；2.坝顶工程；3.上、下游坝坡工程；4.泄水工程；5.棱体排水；6.输水工程；7.防汛路工程；修建管理用房。</t>
  </si>
  <si>
    <t>76.5万元/座</t>
  </si>
  <si>
    <t>保护人口1.90人，受益农户2962户10954人、脱贫户449户1460人，改善农田面积2165亩的灌溉条件，增产增收。</t>
  </si>
  <si>
    <t>上易村、和码村、高田村、阮乐村、合龙溪村</t>
  </si>
  <si>
    <t>隆回县-乡村建设行动_农村基础设施（含产业配套基础设施）_2023年高塘、月山里、毛木塘、冲木塘、峡山塘水库除险加固</t>
  </si>
  <si>
    <t>2023年高塘、月山里、毛木塘、冲木塘、峡山塘水库除险加固</t>
  </si>
  <si>
    <t>1、坝顶铺彩色砖、新建排水沟和踏步、建防护栏或修建混凝土路面；2、坝体固化剂灌浆、坝基帷幕灌浆；3、溢洪道重建防护栏、消力池清淤或工作桥；4、输水涵输水涵更换闸门、封堵老涵洞，增加防护栏，修复爬梯或新开隧洞；5、新建管理用房；6新建混凝土防汛公路。</t>
  </si>
  <si>
    <t>73万元/座</t>
  </si>
  <si>
    <t>保护人口0.196万人，受益农户926户2586人、脱贫户129户433人，改善农田灌溉面积1710亩灌溉条件，增产增收。</t>
  </si>
  <si>
    <t>黄羊山村、白水坝村、山峡村、树竹村</t>
  </si>
  <si>
    <t>隆回县-乡村建设行动_农村基础设施（含产业配套基础设施）_2023年桃子冲、磨石、换江、茶泥冲水库除险加固</t>
  </si>
  <si>
    <t>2023年桃子冲、磨石、换江、茶泥冲水库除险加固</t>
  </si>
  <si>
    <t>1.挡水工程；2.坝基防渗处理、帷幕灌浆；3.大坝上、下游坝坡处理工程；4.溢洪道工程；5.输水建筑物工程；6.大坝字体标识；7.水库清淤；8.防汛公路工程；9.房屋建筑工程。</t>
  </si>
  <si>
    <t>80万元/座</t>
  </si>
  <si>
    <t>保护人口1.04万人，受益农户2080户7150人、脱贫户415户1349人，改善农田灌溉面积1750亩灌溉条件，增产增收。</t>
  </si>
  <si>
    <t>西坪村、温塘村、友谊村、龙拱村</t>
  </si>
  <si>
    <t>隆回县-乡村建设行动_农村基础设施（含产业配套基础设施）_2023年石子冲、胡鸭冲、邓家、长冲水库除险加固</t>
  </si>
  <si>
    <t>2023年石子冲、胡鸭冲、邓家、长冲水库除险加固</t>
  </si>
  <si>
    <t>1.挡水、大坝加固工程；2.上、下游坝坡工程；3.贴坡排水、排水棱体拆除重建工程工程；5.泄水建筑物工程；6.输水建筑物工程；7.坝顶护栏工程；8.房屋建筑工程；9防汛公路工程。</t>
  </si>
  <si>
    <t>保护人口1.56万人，受益农户1360户4830人、脱贫户239户843人，改善农田灌溉面积960亩灌溉条件，增产增收。</t>
  </si>
  <si>
    <t>横板桥镇、西洋江镇</t>
  </si>
  <si>
    <t>稠树村、树山村、杨石村、章几塘村</t>
  </si>
  <si>
    <t>隆回县-乡村建设行动_农村基础设施（含产业配套基础设施）_2023年岩门前、白油铺、隆回井、红星水库除险加固</t>
  </si>
  <si>
    <t>2023年岩门前、白油铺、隆回井、红星水库除险加固</t>
  </si>
  <si>
    <t>1.坝体坝基防渗；2.坝顶工程；3.上、下游坝坡工程；4.排水棱体工程；5.泄水工程；6.输水建筑物；7.近坝库岸工程；8.输水洞工程；9.防汛路工程。</t>
  </si>
  <si>
    <t>85.5万元/座</t>
  </si>
  <si>
    <t>保护人口1.85万人，受农户3378户12940人，脱贫户492户1865人，改善农田灌溉面积4600亩灌溉条件，增产增收。</t>
  </si>
  <si>
    <t>大院里社区、石门村、大为村、</t>
  </si>
  <si>
    <t>隆回县-乡村建设行动_农村基础设施（含产业配套基础设施）_2023年和平、大口里、肖家坳、肖家塘水库除险加固</t>
  </si>
  <si>
    <t>2023年和平、大口里、肖家坳、肖家塘水库除险加固</t>
  </si>
  <si>
    <t>1.坝顶工程、大坝防渗；2.上、下游坝坡工程；3.溢洪道工程；4.输水工程；5.水库清淤工程；6.下游排水工程、排水棱体；7.老涵封堵；8.防汛道路。</t>
  </si>
  <si>
    <t>88.5万元/座</t>
  </si>
  <si>
    <t>保护人口3.16人，受益农户5391户16835人、脱贫户586户2226人，改善农田面积2916亩的灌溉条件，增产增收。</t>
  </si>
  <si>
    <t>岩口镇、桃花坪街道</t>
  </si>
  <si>
    <t>寨志村、白茅村</t>
  </si>
  <si>
    <t>隆回县-乡村建设行动_农村基础设施（含产业配套基础设施）_2023年寨志、荷叶塘水库除险加固</t>
  </si>
  <si>
    <t>2023年寨志、荷叶塘水库除险加固项目</t>
  </si>
  <si>
    <t>1.挡水工程；2.坝顶波形护栏、坝顶工程；3.上、下游坝坡工程；4.下游坡脚排水棱体；5.输水工程；6.泄水工程；7.防汛路工程；8.房屋建筑工程；9、太阳能路灯。</t>
  </si>
  <si>
    <t>120万元/座</t>
  </si>
  <si>
    <t>保护人口2.278万人，受益农户4823户19420人、脱贫户650户2621人，改善农田灌溉面积2710亩灌溉条件，增产增收。</t>
  </si>
  <si>
    <t>周旺镇、桃花坪街道</t>
  </si>
  <si>
    <t>群胜村、毛洲村</t>
  </si>
  <si>
    <t>隆回县-乡村建设行动_农村基础设施（含产业配套基础设施）_2023年石山湾、司塘湾水库除险加固</t>
  </si>
  <si>
    <t>2023年石山湾、司塘湾水库除险加固</t>
  </si>
  <si>
    <t>1.大坝坝基防渗处理；2.低涵封堵；3.大坝排水棱体工程；4.改造大坝过坝渠道，增加溢洪道；5.修建防汛公路；6.改造管理所、修建管理用房和仓库。</t>
  </si>
  <si>
    <t>100万元/座</t>
  </si>
  <si>
    <t>保护人口1.822万人，受益农户1160户3687人、脱贫户125户437人，改善农田灌溉面积2130亩灌溉条件，增产增收。</t>
  </si>
  <si>
    <t>(4.3)灌区续建配套与节水改造</t>
  </si>
  <si>
    <t>西洋江镇、横板桥镇、六都寨镇、荷香桥镇</t>
  </si>
  <si>
    <t>隆回县_乡村建设行动_农村基础设施（含产业配套基础设施）_2023年木瓜山灌区续建配套与节水改造项目</t>
  </si>
  <si>
    <t>2023年木瓜山灌区续建配套与节水改造项目</t>
  </si>
  <si>
    <t>县木瓜山水库管理所</t>
  </si>
  <si>
    <t>改造木瓜山灌区干渠13.70km、支渠19.07km、隧洞4处、倒虹吸4处及管理设施，改善灌溉面积4.8万亩。</t>
  </si>
  <si>
    <t>431万元/处</t>
  </si>
  <si>
    <t>稳定粮食生产安全，每年增加灌区农民收入565万元</t>
  </si>
  <si>
    <t>(4.4)中小河流治理</t>
  </si>
  <si>
    <t>隆回县_乡村建设行动_农村基础设施（含产业配套基础设施）_2023年石马江中小河流治理项目</t>
  </si>
  <si>
    <t>2023年石马江中小河流治理项目</t>
  </si>
  <si>
    <t>岸坡整治、护坡护岸，清淤疏浚、生态治理等，治理石马江高平段8.3km。</t>
  </si>
  <si>
    <t>150万元/km</t>
  </si>
  <si>
    <t>保障沿河两岸1.0万余人生命财产安全，保护农田0.87万亩。</t>
  </si>
  <si>
    <t>羊古坳镇、金石桥镇、鸭田镇</t>
  </si>
  <si>
    <t>隆回县_乡村建设行动_农村基础设施（含产业配套基础设施）_2023年辰水隆回县三期治理项目</t>
  </si>
  <si>
    <t>2023年辰水隆回县三期治理项目</t>
  </si>
  <si>
    <t>岸坡整治、护坡护岸，清淤疏浚、生态治理等，治理河段12km。</t>
  </si>
  <si>
    <t>350万元/公里</t>
  </si>
  <si>
    <t>保障沿河两岸1.2万余人生命财产安全，保护农田1.87万亩。</t>
  </si>
  <si>
    <t>立志村</t>
  </si>
  <si>
    <t>隆回县_乡村建设行动_农村基础设施（含产业配套基础设施）_2023年西洋江隆回县三期治理项目</t>
  </si>
  <si>
    <t>2023年西洋江隆回县三期治理项目</t>
  </si>
  <si>
    <t>横板桥溪治理的范围为自井现至唐家垅段，全场5.7km，重点是疏浚河底，并对河道堤防护坡护脚等进行整治岸坡整治</t>
  </si>
  <si>
    <t>350万元/</t>
  </si>
  <si>
    <t>司门前镇、羊古坳镇、金石桥镇</t>
  </si>
  <si>
    <t>隆回县_乡村建设行动_农村基础设施（含产业配套基础设施）_2023年辰水流域治理项目</t>
  </si>
  <si>
    <t>2023年辰水流域治理项目</t>
  </si>
  <si>
    <t>岸坡整治、护坡护岸，清淤疏浚、生态治理等，治理河段10km</t>
  </si>
  <si>
    <t>170万元/公里</t>
  </si>
  <si>
    <t>保障沿河两岸0.85万余人生命财产安全，保护农田0.72万亩。</t>
  </si>
  <si>
    <t>(4.5)水土保持项目</t>
  </si>
  <si>
    <t>七江镇、羊古坳镇、小沙江镇</t>
  </si>
  <si>
    <t>五星村、石田村、南冲村、刘家排、昌家铺、羊古坳居委会、岩背村等45个村</t>
  </si>
  <si>
    <t>隆回县_乡村建设行动_农村基础设施（含产业配套基础设施）_2023年四都河小流域水土流失综合治理及岩背村项目</t>
  </si>
  <si>
    <t>2023年四都河小流域水土流失综合治理及岩背村项目</t>
  </si>
  <si>
    <t>治理水土流失面积11.59km²，整治山塘1口，蓄水池8处，沉砂池9处，排灌沟渠5426m，溪沟治理250m。砼渠道484米，浆砌石渠道823米。</t>
  </si>
  <si>
    <t>43.18万元/平方公里</t>
  </si>
  <si>
    <t>省级/县级</t>
  </si>
  <si>
    <t>每年新增直接经济效益972.89万元，保护农田600亩，新增蓄水量112.48万方，保土3.25万吨，受益人口7602人，其中脱贫人口3120户10500人。</t>
  </si>
  <si>
    <t>(4.6)小型水库雨水情测报设施建设</t>
  </si>
  <si>
    <t>隆回县-乡村建设行动_农村基础设施（含产业配套基础设施）_2023年小型水库雨水情测报设施建设</t>
  </si>
  <si>
    <t>小型水库雨水情测报设施建设</t>
  </si>
  <si>
    <t>文仙、中团等24座水库雨水情测报设施采购、安装、调试。</t>
  </si>
  <si>
    <t>6.5万/座</t>
  </si>
  <si>
    <t>保护人口14.8万人生命财产安全，受益农户33122户147922人、脱贫户4923户20350人。</t>
  </si>
  <si>
    <t>2.人居环境整治</t>
  </si>
  <si>
    <t>村容村貌提升</t>
  </si>
  <si>
    <t>虎形山村</t>
  </si>
  <si>
    <t>隆回县-虎形山瑶族乡_乡村建设行动_人居环境整治_2023年虎形山村6-11组幸福院落基础设施建设</t>
  </si>
  <si>
    <t>2023年虎形山村6-11组幸福院落基础设施建设</t>
  </si>
  <si>
    <t>6-11组幸福院落基础设施建设</t>
  </si>
  <si>
    <t>280万元/村</t>
  </si>
  <si>
    <t>解决脱贫（监测）户11户42人人居环境条件，改善该村农户90户343人居住环境，发展旅游产业</t>
  </si>
  <si>
    <t>农村卫生厕所改造</t>
  </si>
  <si>
    <t>凤形村等16个村</t>
  </si>
  <si>
    <t>隆回县-高平镇_乡村建设行动_人居环境整治_2023年高平镇农村户厕改造</t>
  </si>
  <si>
    <t>2023年高平镇农村户厕改造</t>
  </si>
  <si>
    <t>2023年高平镇凤形村等16个村238座户厕改造</t>
  </si>
  <si>
    <t>2000元/座</t>
  </si>
  <si>
    <t>解决脱贫（监测）户108户325人居环境问题，改善生活条件。</t>
  </si>
  <si>
    <t>蒋玉牌村、三合村、荷田村等</t>
  </si>
  <si>
    <t>隆回县_乡村建设行动_人居环境整治_2023年荷田乡农村户厕改造改造</t>
  </si>
  <si>
    <t>2023年荷田乡农村户厕改造改造</t>
  </si>
  <si>
    <t>2023年荷田乡蒋玉牌村、三合村、荷田村等4个村83座户厕改造</t>
  </si>
  <si>
    <t>解决脱贫（监测）户18户70人居环境问题，改善生活条件。</t>
  </si>
  <si>
    <t>木瓜山村</t>
  </si>
  <si>
    <t>隆回县-大水田乡_乡村建设行动_人居环境整治_2023年大水田乡木瓜山村18座户厕改造</t>
  </si>
  <si>
    <t>2023年大水田乡户厕改造</t>
  </si>
  <si>
    <t>木瓜山村18座户厕改造</t>
  </si>
  <si>
    <t>解决18户62居环境问题，改善生活条件。</t>
  </si>
  <si>
    <t>白山、火花等12个村</t>
  </si>
  <si>
    <t>隆回县_乡村建设行动_人居环境整治_2023年荷香桥镇农村户厕改造</t>
  </si>
  <si>
    <t>2023年荷香桥镇农村户厕改造</t>
  </si>
  <si>
    <t>2023年荷香桥镇白山村、火花、清水、树竹等12个村169座户厕改造</t>
  </si>
  <si>
    <t>解决脱贫（监测）户7户23人居环境问题，改善生活条件。</t>
  </si>
  <si>
    <t>南扇、羊楼、等有改厕任务村</t>
  </si>
  <si>
    <t>隆回县-横板桥镇_乡村建设行动_人居环境整治_2023年横板桥镇农村户厕改造</t>
  </si>
  <si>
    <t>2023年横板桥镇农村户厕改造</t>
  </si>
  <si>
    <t>南扇、羊楼村40座户厕改造</t>
  </si>
  <si>
    <t>解决脱贫（监测）户8户42人人居环境问题，改善生活条件</t>
  </si>
  <si>
    <t>水洞坪村、茅坳村、万贯冲村、虎形山村</t>
  </si>
  <si>
    <t>隆回县-虎形山瑶族乡_乡村建设行动_人居环境整治_2023年虎形山瑶族乡农村户厕改造</t>
  </si>
  <si>
    <t>2023年虎形山瑶族乡农村户厕改造</t>
  </si>
  <si>
    <t>2023年虎形山瑶族乡兴水洞坪村、茅坳村、万贯冲村、虎形山村4个村79座户厕改造</t>
  </si>
  <si>
    <t>解决脱贫（监测）户16户63人居环境问题，改善生活条件。</t>
  </si>
  <si>
    <t>天福村、青花江村</t>
  </si>
  <si>
    <t>隆回县_乡村建设行动_人居环境整治_2023年花门街道农村户厕改造</t>
  </si>
  <si>
    <t>2023年花门街道农村户厕改造</t>
  </si>
  <si>
    <t>2023年花门街道天福村、青花江村两个村42座户厕改造</t>
  </si>
  <si>
    <t>解决脱贫（监测）户5户18人居环境问题，改善生活条件。</t>
  </si>
  <si>
    <t>晓阳溪村、阳垠山村、泉溪村、龙口村、云雾山村、游家桥村、热泉村、茗水桥村、新良村</t>
  </si>
  <si>
    <t>隆回县_乡村建设行动_人居环境整治_2023年金石桥镇农村户厕改造</t>
  </si>
  <si>
    <t>2023年金石桥镇农村户厕改造</t>
  </si>
  <si>
    <t>2023年金石桥镇晓阳溪村、阳垠山村、泉溪村、龙口村、云雾山村、游家桥村、热泉村、茗水桥村、新良村9个村居248座户厕改造</t>
  </si>
  <si>
    <r>
      <rPr>
        <sz val="9"/>
        <rFont val="Times New Roman"/>
        <charset val="134"/>
      </rPr>
      <t>2000</t>
    </r>
    <r>
      <rPr>
        <sz val="9"/>
        <rFont val="宋体"/>
        <charset val="134"/>
      </rPr>
      <t>元</t>
    </r>
    <r>
      <rPr>
        <sz val="9"/>
        <rFont val="Times New Roman"/>
        <charset val="134"/>
      </rPr>
      <t>/</t>
    </r>
    <r>
      <rPr>
        <sz val="9"/>
        <rFont val="宋体"/>
        <charset val="134"/>
      </rPr>
      <t>座</t>
    </r>
  </si>
  <si>
    <r>
      <rPr>
        <sz val="9"/>
        <rFont val="宋体"/>
        <charset val="134"/>
      </rPr>
      <t>改善农户</t>
    </r>
    <r>
      <rPr>
        <sz val="9"/>
        <rFont val="Times New Roman"/>
        <charset val="134"/>
      </rPr>
      <t>248</t>
    </r>
    <r>
      <rPr>
        <sz val="9"/>
        <rFont val="宋体"/>
        <charset val="134"/>
      </rPr>
      <t>户754人生活环境，显著提高全县人居环境</t>
    </r>
  </si>
  <si>
    <t>金龙温冲、丁山、辰河、马坪、金湾、朝阳新、三河、芙峰、港洪村</t>
  </si>
  <si>
    <t>隆回县_乡村建设行动_人居环境整治_2023年六都寨镇农村户厕改造</t>
  </si>
  <si>
    <t>2023年六都寨镇农村户厕改造</t>
  </si>
  <si>
    <t>金龙温冲村等9个村新建农村户用卫生厕所100座</t>
  </si>
  <si>
    <t xml:space="preserve"> </t>
  </si>
  <si>
    <t>改善农户100户，其中脱贫（监测）户25户生活环境条件，显著提升全县人居环境</t>
  </si>
  <si>
    <t>梓木溪村、下罗洪村、上罗洪村、孟公村</t>
  </si>
  <si>
    <t>隆回县_乡村建设行动_人居环境整治_2023年罗洪镇农村户厕改造</t>
  </si>
  <si>
    <t>2023年罗洪镇农村户厕改造</t>
  </si>
  <si>
    <t>2023年罗洪镇梓木溪村、下罗洪村、上罗洪村、孟公村4个村居217座户厕改造</t>
  </si>
  <si>
    <t>解决脱贫（监测）户51户160人居环境问题，改善生活条件。</t>
  </si>
  <si>
    <t>兴屋场村、横排村、八角楼村、松竹村、油溪坪村、桥家湾村</t>
  </si>
  <si>
    <t>隆回县-麻塘山乡_乡村建设行动_人居环境整治_2023年麻塘山乡兴屋场村、横排村、八角楼村、松竹村、油溪坪村、桥家湾村6个村80座户厕改造</t>
  </si>
  <si>
    <t>2023年麻塘山乡农村户厕改造</t>
  </si>
  <si>
    <t>2023年麻塘山乡兴屋场村、横排村、八角楼村、松竹村、油溪坪村、桥家湾村6个村80座户厕改造</t>
  </si>
  <si>
    <t>解决脱贫（监测）户17户65人居环境问题，改善生活条件。</t>
  </si>
  <si>
    <t>芭蕉塘村、花冲村、茅塘村、南清社区、南岳庙社区、沙子坪社区、武邵村、太平新村、新家桥村、造端村、金星村.</t>
  </si>
  <si>
    <t>隆回县_乡村建设行动_人居环境整治_2023年南岳庙镇农村户厕改造</t>
  </si>
  <si>
    <t>2023年南岳庙镇农村户厕改造</t>
  </si>
  <si>
    <t>芭蕉塘村等11个村农村户厕改造31座</t>
  </si>
  <si>
    <t>改善农户31户，其中脱贫（监测）户9户生活环境条件，显著提升全县人居环境</t>
  </si>
  <si>
    <t>贺家村等5个村</t>
  </si>
  <si>
    <t>隆回县-七江镇_乡村建设行动_人居环境整治_镇贺家村等5个村100座农村卫生厕所改造</t>
  </si>
  <si>
    <t>2023年七江镇农村户厕改造</t>
  </si>
  <si>
    <t>镇贺家村等5个村100座农村卫生厕所改造</t>
  </si>
  <si>
    <t>解决改善农户和脱贫(监测)22户88人生活条件，显著提升人居环境。</t>
  </si>
  <si>
    <t>车田村、温塘村、石笋寨村、乐荷村、幸福村、和盛村、胜利村、石梁村、友谊村</t>
  </si>
  <si>
    <t>隆回县-三阁司镇_乡村建设行动_人居环境整治_2023年三阁司镇户厕改造</t>
  </si>
  <si>
    <t>2023年三阁司镇户厕改造</t>
  </si>
  <si>
    <t>车田村、温塘村、石笋寨村、乐荷村、幸福村、和盛村、胜利村、石梁村、友谊村等9个村184座户厕改造</t>
  </si>
  <si>
    <t>解决脱贫（监测）48户174人   人居环境问题，改善生活条件</t>
  </si>
  <si>
    <t>金龙村、坳头村、南寺村、罗白村、樟石村、四方井村、老屋村、红星村、大坪村</t>
  </si>
  <si>
    <t>隆回县_乡村建设行动_人居环境整治_2023年山界回族乡农村户厕改造</t>
  </si>
  <si>
    <t>2023年山界回族乡农村户厕改造</t>
  </si>
  <si>
    <t>金龙村、坳头村、南寺村、罗白村、樟石村、四方井村、老屋村大坪村8个村80座户厕改造</t>
  </si>
  <si>
    <t>解决脱贫（监测）户22户72人居环境问题，改善生活条件。</t>
  </si>
  <si>
    <t>合理村、双赢村等9个村</t>
  </si>
  <si>
    <t>隆回县_乡村建设行动_人居环境整治_2023年司门前镇户厕改造</t>
  </si>
  <si>
    <t>2023年司门前镇农村户厕改造</t>
  </si>
  <si>
    <t>2023年司门前镇合理、双赢村9个村160座户厕改造</t>
  </si>
  <si>
    <t>解决脱贫（监测）户30户66人居环境问题，改善生活条件。</t>
  </si>
  <si>
    <t>五星村、八龙村等12个村</t>
  </si>
  <si>
    <t>隆回县-滩头镇_乡村建设行动_人居环境整治_2023年滩头镇户厕改造项目</t>
  </si>
  <si>
    <t>2023年滩头镇户厕改造</t>
  </si>
  <si>
    <t>五星村、八龙村等12个村共248座户厕改造</t>
  </si>
  <si>
    <t>解决脱贫（监测）户66户254人居环境问题，改善生活条件。</t>
  </si>
  <si>
    <t>木梁村、叶家村、文昌村、旺龙村、三和村、井长村、和码村、书院村、金龙山村</t>
  </si>
  <si>
    <t>隆回县-桃花坪街道_乡村建设行动_人居环境整治_2023年桃花坪街道户厕改造</t>
  </si>
  <si>
    <t>2023年桃花坪街道户厕改造</t>
  </si>
  <si>
    <t>2023年桃花坪街道木梁村、叶家村、文昌村、旺龙村、三和村、井长村、和码村、书院村、金龙山村9个村座181户厕改造</t>
  </si>
  <si>
    <r>
      <rPr>
        <sz val="9"/>
        <rFont val="宋体"/>
        <charset val="134"/>
      </rPr>
      <t>解决脱贫（监测）户</t>
    </r>
    <r>
      <rPr>
        <sz val="9"/>
        <rFont val="Times New Roman"/>
        <charset val="134"/>
      </rPr>
      <t>80</t>
    </r>
    <r>
      <rPr>
        <sz val="9"/>
        <rFont val="宋体"/>
        <charset val="134"/>
      </rPr>
      <t>户</t>
    </r>
    <r>
      <rPr>
        <sz val="9"/>
        <rFont val="Times New Roman"/>
        <charset val="134"/>
      </rPr>
      <t>300</t>
    </r>
    <r>
      <rPr>
        <sz val="9"/>
        <rFont val="宋体"/>
        <charset val="134"/>
      </rPr>
      <t>人居环境问题，改善生活条件。</t>
    </r>
  </si>
  <si>
    <t>湖桥里村、远山村、张家庙村、章几塘村</t>
  </si>
  <si>
    <t>隆回县-西洋江镇_乡村建设行动_人居环境整治_2023年西洋江镇农村户厕改造</t>
  </si>
  <si>
    <t>2023年西洋江镇农村户厕改造</t>
  </si>
  <si>
    <t>2023年西洋江镇湖桥里村、远山村、张家庙村、章几塘村4个村居80座户厕改造</t>
  </si>
  <si>
    <t>解决脱贫（监测）户28户112人居环境问题，改善生活条件。</t>
  </si>
  <si>
    <t>金竹山村、花龙村、小沙江社区、洞江村、光化村</t>
  </si>
  <si>
    <t>隆回县-小沙江镇_乡村建设行动_人居环境整治_2023年小沙江镇农村户厕改造</t>
  </si>
  <si>
    <t>2023年小沙江镇农村户厕改造</t>
  </si>
  <si>
    <t>2023年小沙江镇金竹山村、花龙村、小沙江社区、洞江村、光化村5个村居28座户厕改造</t>
  </si>
  <si>
    <t>解决脱贫（监测）户8户22人居环境问题，改善生活条件。</t>
  </si>
  <si>
    <t>张家山村等4个村</t>
  </si>
  <si>
    <t>隆回县_乡村建设行动_人居环境整治_2023年鸭田镇农村户厕改造</t>
  </si>
  <si>
    <t>2023年鸭田镇农村户厕改造</t>
  </si>
  <si>
    <t>2023年鸭田镇李子坳新村、青庄村、鸭田社区、张家山村4个村20座户厕改造</t>
  </si>
  <si>
    <t>解决脱贫（监测）户2户10人居环境问题，改善生活条件。</t>
  </si>
  <si>
    <t>风井坪村等18个村</t>
  </si>
  <si>
    <t>隆回县-岩口镇_乡村建设行动_人居环境整治_岩口镇2023年岩口镇农村户厕改造</t>
  </si>
  <si>
    <t>2023年岩口镇农村户厕改造</t>
  </si>
  <si>
    <t>岩口镇风井坪村等18个村200座农村户厕改造</t>
  </si>
  <si>
    <t>解决改善农户和脱贫(监测)户62座268人生活条件，显著提升人居环境。</t>
  </si>
  <si>
    <t>羊古坳、中团社区，大美田、转角丘、寨石、白山口、龙家湾、花塘村</t>
  </si>
  <si>
    <t>隆回县_乡村建设行动_人居环境整治_2023年羊古镇中团、大美田等8个村（社区）52座农村户厕改造</t>
  </si>
  <si>
    <t>2023年羊古坳镇农村户厕改造</t>
  </si>
  <si>
    <t>2023年羊古镇中团、大美田等8个村（社区）52座农村户厕改造</t>
  </si>
  <si>
    <t>解决改善农户和脱贫(监测)户52座208人生活条件，显著提升人居环境。</t>
  </si>
  <si>
    <t>竹山村、水口村</t>
  </si>
  <si>
    <t>隆回县_乡村建设行动_人居环境整治_2023年周旺镇农村户厕改造</t>
  </si>
  <si>
    <t>2023年周旺镇农村户厕改造</t>
  </si>
  <si>
    <t>2023年周旺镇竹山村、水口村60座农村卫生厕所改造</t>
  </si>
  <si>
    <t>解决改善农户和脱贫(监测)户16座48人生活条件，显著提升人居环境。</t>
  </si>
  <si>
    <t>北山社区、大塘村、满塘村、清江村、石矿村、塘新村、杨田村</t>
  </si>
  <si>
    <t>隆回县-北山镇_乡村建设行动_人居环境整治_2023年北山镇农村户厕改造</t>
  </si>
  <si>
    <t>2023年北山镇农村户厕改造</t>
  </si>
  <si>
    <t>2023年北山镇北山社区、大塘村、满塘村、清江村、石矿村、塘新村、杨田村7个村92座户厕改造</t>
  </si>
  <si>
    <t>解决脱贫（监测）户92户502人居环境问题，改善生活条件。</t>
  </si>
  <si>
    <t>25个乡镇、街道</t>
  </si>
  <si>
    <t>140个行政村</t>
  </si>
  <si>
    <t>隆回县_乡村建设行动_人居环境整治_2023年已建农村户用卫生厕所问题整改及提质</t>
  </si>
  <si>
    <t>2023年已建农村户用卫生厕所问题整改及提质</t>
  </si>
  <si>
    <t>已建农村户用卫生厕所2849座问题整改及提质</t>
  </si>
  <si>
    <t>434万/项</t>
  </si>
  <si>
    <t>改善农户2801户，其中脱贫（监测）户169户生活环境条件，显著提升全县人居环境</t>
  </si>
  <si>
    <t>农村垃圾治理</t>
  </si>
  <si>
    <t>572个行政村</t>
  </si>
  <si>
    <t>隆回县_乡村建设行动_人居环境整治_2023年农村生活垃圾收运</t>
  </si>
  <si>
    <t>2023年农村生活垃圾收运</t>
  </si>
  <si>
    <t>全县所有通水泥路人口200人左右的自然村设置垃圾收集点，并进行垃圾清运</t>
  </si>
  <si>
    <t>3450万/项</t>
  </si>
  <si>
    <t>解决全县所有行政村农村生活垃圾收集清运，改善农户和脱贫户生活条件，提升全县人居环境水平</t>
  </si>
  <si>
    <t>白水洞村</t>
  </si>
  <si>
    <t>隆回县-虎形山瑶族乡_乡村建设行动_人居环境整治_2023年白水洞村和美湘村基础设施建设</t>
  </si>
  <si>
    <t>2023年白水洞村美丽乡村(和美湘村)基础设施建设</t>
  </si>
  <si>
    <t>2、8、9、10、13组院落屋前屋后地面硬化330方、排水沟1100米，双江口生产生活用道500米，其他基础设施建设600米</t>
  </si>
  <si>
    <t>100万/处</t>
  </si>
  <si>
    <t>解决脱贫（监测）户63户228人，人居环境条件，改善该村农户178户643人居住环境，发展旅游产业</t>
  </si>
  <si>
    <t>南清社区</t>
  </si>
  <si>
    <t>隆回县_乡村建设行动_人居环境整治_2023南岳庙镇南清社区和美院落建设</t>
  </si>
  <si>
    <t>2023年南岳庙镇南清社区和美院落建设</t>
  </si>
  <si>
    <t>西洋江河南清社区张家坊段    1、河堤维修加固140米。     2、河堤路面硬化140米（宽3m*0.15m）。 3、50cm*50cm暗渠50米。         4、码头2处    5、30cm*30cm排水渠90米    6、高1米、宽1.2米步行踏步4处</t>
  </si>
  <si>
    <t>25万/村</t>
  </si>
  <si>
    <t>解决脱贫户和监测户30户，124人人居环境，提高生活质量，提升村容村貌，治理有效</t>
  </si>
  <si>
    <t>隆回县-滩头镇_乡村建设行动_人居环境整治_2023年坦联村峡白公路两侧人居环境整治改造</t>
  </si>
  <si>
    <t>2023年坦联村峡白公路两侧人居环境整治改造</t>
  </si>
  <si>
    <t>坦联村峡白公路3km两侧庭院、菜地人居环境整治改造</t>
  </si>
  <si>
    <t>60万/处</t>
  </si>
  <si>
    <t>解决脱贫户111户和监测户4户生产生活和人居环境条件</t>
  </si>
  <si>
    <t>四、巩固三保障成果</t>
  </si>
  <si>
    <t>教育</t>
  </si>
  <si>
    <t>巩固三保障成果</t>
  </si>
  <si>
    <t>享受“雨露计划”职业教育补助</t>
  </si>
  <si>
    <t>隆回县_巩固三保障成果_教育_2023年度雨露计划职业教育补助</t>
  </si>
  <si>
    <t>2023年度隆回县雨露计划职业教育补助</t>
  </si>
  <si>
    <t>对就读中等职业学校、高职高专院校、技师学院已注册普通全日制正式学籍的本县脱贫户家族子女，落实扶贫助学补助政策</t>
  </si>
  <si>
    <t>1500元/人/学期</t>
  </si>
  <si>
    <t>受助家庭子女雨露计划职业学历助学补助实现“应补尽补”，资金发放及时率100%</t>
  </si>
  <si>
    <t>五、其他</t>
  </si>
  <si>
    <t>1.欠发达国有林场建设项目</t>
  </si>
  <si>
    <t>欠发达国有林场森林防火设施建设</t>
  </si>
  <si>
    <t>隆回县木瓜山林场</t>
  </si>
  <si>
    <t>大岭上和画眉山工区</t>
  </si>
  <si>
    <t>隆回县_产业发展_生产项目_隆回县木瓜山国有林场2023年度欠发达林场森林防火隔离带基础设施建设项目</t>
  </si>
  <si>
    <t>隆回县木瓜山国有林场2023年度欠发达林场森林防火隔离带基础设施建设项目</t>
  </si>
  <si>
    <t>大岭上至画眉山工区防火隔离带建设长6.23千米，宽7米</t>
  </si>
  <si>
    <t>6.1万元/千米</t>
  </si>
  <si>
    <t>利用防火隔离带阻断森林火灾，提高森林防火和应急处置能力，保护周边群众36户125人（其中脱贫户（监测户）8户28人）的生命财产安全和森林资源安全</t>
  </si>
  <si>
    <t>欠发达国有林场旅游路建设</t>
  </si>
  <si>
    <t>隆回县九龙山国有林场</t>
  </si>
  <si>
    <t>烂茅坑工区</t>
  </si>
  <si>
    <t>隆回县_产业发展_生产项目_隆回县九龙山国有林场2023年欠发达国有林场烂茅坑道路硬化基础设施建设项目</t>
  </si>
  <si>
    <t>隆回县九龙山国有林场2023年欠发达国有林场道路硬化基础设施建设项目</t>
  </si>
  <si>
    <t>隆回县九龙山林场</t>
  </si>
  <si>
    <t>烂茅坑工区道路硬化（c30）长0.63千米*宽5.0米*厚0.2米；砌挡土墙120立方米（120米*3.0米*1.0米）；级配碎石垫层315立方米（0.63千米*5.0米*0.1米）；排水沟0.63千米（0.5米*0.3米）；涵管7米</t>
  </si>
  <si>
    <t>63.5万元/千米</t>
  </si>
  <si>
    <t>促进林场森林旅游产业和森林康养的发展，改善周边群众580户1400人（其中脱贫户（监测户）30户105人）的生产生活出行条件，节约出行成本，提高森林防火和应急处置能力，确保人民群众生命财产和森林资源安全</t>
  </si>
  <si>
    <t>欠发达国有林场休闲农业与乡村旅游</t>
  </si>
  <si>
    <t>隆回县望云山林场</t>
  </si>
  <si>
    <t>石半寺工区</t>
  </si>
  <si>
    <t>隆回县_产业发展_生产项目_隆回县望云山国有林场2023年欠发达国有林场游步道产业发展建设项目</t>
  </si>
  <si>
    <t>隆回县望云山国有林场2023年欠发达国有林场游步道产业发展建设项目</t>
  </si>
  <si>
    <t>石半寺至顶山堂森林旅游步道建设长2.3千米，宽度1.6米，其中：步道基础硬化3680平方米；平面大理石铺装2750平方米；大理石梯级1860级（930平方米）；排水沟0.8千米</t>
  </si>
  <si>
    <t>26万元/千米</t>
  </si>
  <si>
    <t>促进林场森林旅游产业和森林康养的发展</t>
  </si>
  <si>
    <t>隆回县白马山林场</t>
  </si>
  <si>
    <t>磨子坪工区</t>
  </si>
  <si>
    <t>隆回县_产业发展_生产项目_白马山国有林场2023年度欠发达国有林场游步道产业发展建设项目</t>
  </si>
  <si>
    <t>隆回县白马山国有林场2023年度欠发达国有林场游步道产业发展建设项目</t>
  </si>
  <si>
    <t>磨子坪旅游步行道建设长800米，宽1.5米，其中：步道基础硬化1280平方米；铺设大理石1050平方米；大理石阶梯300级（150平方米）；防护栏250米；观景台1座（面积10平方米）</t>
  </si>
  <si>
    <t>游步道22.5万元/千米，观景台7万元/座，防护栏200元/米</t>
  </si>
  <si>
    <t>欠发达国有林场棚户房改造</t>
  </si>
  <si>
    <t>烂毛坑工区</t>
  </si>
  <si>
    <t>隆回县_产业发展_生产项目_2023年九龙山国有林场烂茅坑工区棚户房改造项目</t>
  </si>
  <si>
    <t>2023年烂茅坑工区棚户房改造项目</t>
  </si>
  <si>
    <r>
      <rPr>
        <sz val="9"/>
        <rFont val="宋体"/>
        <charset val="134"/>
        <scheme val="minor"/>
      </rPr>
      <t>烂茅坑工区棚户房改造，维修建筑面积350</t>
    </r>
    <r>
      <rPr>
        <sz val="9"/>
        <rFont val="宋体"/>
        <charset val="134"/>
      </rPr>
      <t>㎡</t>
    </r>
    <r>
      <rPr>
        <sz val="9"/>
        <rFont val="宋体"/>
        <charset val="134"/>
        <scheme val="minor"/>
      </rPr>
      <t>.钢筯混凝土楼面（串梁）200.6</t>
    </r>
    <r>
      <rPr>
        <sz val="9"/>
        <rFont val="宋体"/>
        <charset val="134"/>
      </rPr>
      <t>㎡，</t>
    </r>
    <r>
      <rPr>
        <sz val="9"/>
        <rFont val="宋体"/>
        <charset val="134"/>
        <scheme val="minor"/>
      </rPr>
      <t>门32</t>
    </r>
    <r>
      <rPr>
        <sz val="9"/>
        <rFont val="宋体"/>
        <charset val="134"/>
      </rPr>
      <t>㎡</t>
    </r>
    <r>
      <rPr>
        <sz val="9"/>
        <rFont val="宋体"/>
        <charset val="134"/>
        <scheme val="minor"/>
      </rPr>
      <t>（16扇），窗20</t>
    </r>
    <r>
      <rPr>
        <sz val="9"/>
        <rFont val="宋体"/>
        <charset val="134"/>
      </rPr>
      <t>㎡</t>
    </r>
    <r>
      <rPr>
        <sz val="9"/>
        <rFont val="宋体"/>
        <charset val="134"/>
        <scheme val="minor"/>
      </rPr>
      <t>,房屋瓦面218</t>
    </r>
    <r>
      <rPr>
        <sz val="9"/>
        <rFont val="宋体"/>
        <charset val="134"/>
      </rPr>
      <t>㎡</t>
    </r>
    <r>
      <rPr>
        <sz val="9"/>
        <rFont val="宋体"/>
        <charset val="134"/>
        <scheme val="minor"/>
      </rPr>
      <t>（含横梁、枮皮、土青瓦、装饰条），内墙粉刷700</t>
    </r>
    <r>
      <rPr>
        <sz val="9"/>
        <rFont val="宋体"/>
        <charset val="134"/>
      </rPr>
      <t>㎡</t>
    </r>
    <r>
      <rPr>
        <sz val="9"/>
        <rFont val="宋体"/>
        <charset val="134"/>
        <scheme val="minor"/>
      </rPr>
      <t>，扣板100</t>
    </r>
    <r>
      <rPr>
        <sz val="9"/>
        <rFont val="宋体"/>
        <charset val="134"/>
      </rPr>
      <t>㎡，</t>
    </r>
    <r>
      <rPr>
        <sz val="9"/>
        <rFont val="宋体"/>
        <charset val="134"/>
        <scheme val="minor"/>
      </rPr>
      <t>外墙部分加固</t>
    </r>
  </si>
  <si>
    <r>
      <rPr>
        <sz val="9"/>
        <rFont val="宋体"/>
        <charset val="134"/>
        <scheme val="minor"/>
      </rPr>
      <t>钢筋混凝土400元/</t>
    </r>
    <r>
      <rPr>
        <sz val="9"/>
        <rFont val="宋体"/>
        <charset val="134"/>
      </rPr>
      <t>㎡，</t>
    </r>
    <r>
      <rPr>
        <sz val="9"/>
        <rFont val="宋体"/>
        <charset val="134"/>
        <scheme val="minor"/>
      </rPr>
      <t>门500元/</t>
    </r>
    <r>
      <rPr>
        <sz val="9"/>
        <rFont val="宋体"/>
        <charset val="134"/>
      </rPr>
      <t>㎡</t>
    </r>
    <r>
      <rPr>
        <sz val="9"/>
        <rFont val="宋体"/>
        <charset val="134"/>
        <scheme val="minor"/>
      </rPr>
      <t>，窗300元/</t>
    </r>
    <r>
      <rPr>
        <sz val="9"/>
        <rFont val="宋体"/>
        <charset val="134"/>
      </rPr>
      <t>㎡</t>
    </r>
    <r>
      <rPr>
        <sz val="9"/>
        <rFont val="宋体"/>
        <charset val="134"/>
        <scheme val="minor"/>
      </rPr>
      <t>，房屋瓦面260元/</t>
    </r>
    <r>
      <rPr>
        <sz val="9"/>
        <rFont val="宋体"/>
        <charset val="134"/>
      </rPr>
      <t>㎡</t>
    </r>
    <r>
      <rPr>
        <sz val="9"/>
        <rFont val="宋体"/>
        <charset val="134"/>
        <scheme val="minor"/>
      </rPr>
      <t>,墙抹灰15元/</t>
    </r>
    <r>
      <rPr>
        <sz val="9"/>
        <rFont val="宋体"/>
        <charset val="134"/>
      </rPr>
      <t>㎡</t>
    </r>
    <r>
      <rPr>
        <sz val="9"/>
        <rFont val="宋体"/>
        <charset val="134"/>
        <scheme val="minor"/>
      </rPr>
      <t>，扣板25元/</t>
    </r>
    <r>
      <rPr>
        <sz val="9"/>
        <rFont val="宋体"/>
        <charset val="134"/>
      </rPr>
      <t>㎡，</t>
    </r>
    <r>
      <rPr>
        <sz val="9"/>
        <rFont val="宋体"/>
        <charset val="134"/>
        <scheme val="minor"/>
      </rPr>
      <t>外墙部分加固23700元</t>
    </r>
  </si>
  <si>
    <t>改善解决林场职工6户18名生产生活条件，提升林场森林资源管护及森林防火能力</t>
  </si>
  <si>
    <t>欠发达国有林场供水保障设施建设</t>
  </si>
  <si>
    <t>大岭上工区</t>
  </si>
  <si>
    <t>隆回县_产业发展_生产项目_2023年木瓜山国有林场老祖山安全饮水项目</t>
  </si>
  <si>
    <t>2023年老祖山安全饮水项目</t>
  </si>
  <si>
    <t>老祖山安全饮水项目，管道铺设5.1千米，蓄水池（四座）32立方米（容积）</t>
  </si>
  <si>
    <t>管道铺设30元/米，蓄水池1500元/立方米</t>
  </si>
  <si>
    <t>解决林场职工11户40人和香溪村21户78人的安全饮水问题</t>
  </si>
  <si>
    <t>欠发达国有林场森林消防设施建设</t>
  </si>
  <si>
    <t>隆回县大东山国有林场</t>
  </si>
  <si>
    <t>响古岭工区</t>
  </si>
  <si>
    <t>隆回县_产业发展_生产项目_2023年大东山国有林场响古岭工区森林消防蓄水池项目</t>
  </si>
  <si>
    <t>2023年响古岭工区森林消防蓄水池项目</t>
  </si>
  <si>
    <t>隆回县大东山林场</t>
  </si>
  <si>
    <t>响古岭工区森林消防蓄水池建设，森林消防蓄水池2000立方米</t>
  </si>
  <si>
    <t>25万元/座</t>
  </si>
  <si>
    <t>解决林场森林消防用水难题，提升森林消防应急能力</t>
  </si>
  <si>
    <t>石半寺、新田冲工区</t>
  </si>
  <si>
    <t>隆回县_产业发展_生产项目_2023年望云山国有林场龙形寺和石湖凼工区挡土墙及地面硬化项目</t>
  </si>
  <si>
    <t>2023年龙形寺和石湖凼工区挡土墙及地面硬化项目</t>
  </si>
  <si>
    <t>龙形寺和石湖凼工区挡土墙及地面硬化，挡土墙200立方米，地面硬化470平方米</t>
  </si>
  <si>
    <t>挡土墙500元/立方米，硬化150元/平方米</t>
  </si>
  <si>
    <t>改善解决林场职工4户12名生产生活条件，提升林场森林资源管护及森林防火能力</t>
  </si>
</sst>
</file>

<file path=xl/styles.xml><?xml version="1.0" encoding="utf-8"?>
<styleSheet xmlns="http://schemas.openxmlformats.org/spreadsheetml/2006/main" xmlns:xr9="http://schemas.microsoft.com/office/spreadsheetml/2016/revision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 "/>
    <numFmt numFmtId="178" formatCode="yyyy&quot;年&quot;m&quot;月&quot;;@"/>
    <numFmt numFmtId="179" formatCode="0;[Red]0"/>
    <numFmt numFmtId="180" formatCode="0.0_);\(0.0\)"/>
    <numFmt numFmtId="181" formatCode="0_);\(0\)"/>
    <numFmt numFmtId="182" formatCode="0.00_ "/>
    <numFmt numFmtId="183" formatCode="0.00_);[Red]\(0.00\)"/>
  </numFmts>
  <fonts count="53">
    <font>
      <sz val="11"/>
      <color theme="1"/>
      <name val="宋体"/>
      <charset val="134"/>
      <scheme val="minor"/>
    </font>
    <font>
      <sz val="11"/>
      <name val="宋体"/>
      <charset val="134"/>
      <scheme val="minor"/>
    </font>
    <font>
      <sz val="9"/>
      <name val="宋体"/>
      <charset val="134"/>
      <scheme val="minor"/>
    </font>
    <font>
      <sz val="16"/>
      <name val="仿宋"/>
      <charset val="134"/>
    </font>
    <font>
      <sz val="14"/>
      <name val="仿宋"/>
      <charset val="134"/>
    </font>
    <font>
      <sz val="22"/>
      <name val="方正小标宋_GBK"/>
      <charset val="134"/>
    </font>
    <font>
      <sz val="11"/>
      <name val="宋体"/>
      <charset val="134"/>
    </font>
    <font>
      <sz val="9"/>
      <name val="宋体"/>
      <charset val="134"/>
    </font>
    <font>
      <b/>
      <sz val="9"/>
      <name val="宋体"/>
      <charset val="134"/>
      <scheme val="minor"/>
    </font>
    <font>
      <sz val="10"/>
      <name val="宋体"/>
      <charset val="134"/>
    </font>
    <font>
      <sz val="11"/>
      <name val="Tahoma"/>
      <charset val="134"/>
    </font>
    <font>
      <sz val="9"/>
      <name val="Times New Roman"/>
      <charset val="134"/>
    </font>
    <font>
      <sz val="9"/>
      <name val="宋体"/>
      <charset val="1"/>
    </font>
    <font>
      <sz val="10"/>
      <name val="宋体"/>
      <charset val="1"/>
    </font>
    <font>
      <sz val="9"/>
      <name val="仿宋_GB2312"/>
      <charset val="134"/>
    </font>
    <font>
      <sz val="9"/>
      <name val="宋体"/>
      <charset val="134"/>
      <scheme val="major"/>
    </font>
    <font>
      <sz val="9"/>
      <name val="宋体"/>
      <charset val="0"/>
    </font>
    <font>
      <sz val="11"/>
      <color theme="1"/>
      <name val="Tahoma"/>
      <charset val="134"/>
    </font>
    <font>
      <sz val="15"/>
      <color theme="1"/>
      <name val="仿宋"/>
      <charset val="134"/>
    </font>
    <font>
      <sz val="15"/>
      <color theme="1"/>
      <name val="宋体"/>
      <charset val="134"/>
      <scheme val="minor"/>
    </font>
    <font>
      <sz val="20"/>
      <color theme="1"/>
      <name val="方正小标宋_GBK"/>
      <charset val="134"/>
    </font>
    <font>
      <sz val="12"/>
      <color theme="1"/>
      <name val="仿宋"/>
      <charset val="134"/>
    </font>
    <font>
      <sz val="18"/>
      <color theme="1"/>
      <name val="方正小标宋简体"/>
      <charset val="134"/>
    </font>
    <font>
      <sz val="10"/>
      <color indexed="8"/>
      <name val="宋体"/>
      <charset val="134"/>
    </font>
    <font>
      <sz val="10"/>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微软雅黑"/>
      <charset val="134"/>
    </font>
    <font>
      <sz val="12"/>
      <name val="宋体"/>
      <charset val="134"/>
    </font>
    <font>
      <sz val="11"/>
      <color rgb="FF000000"/>
      <name val="Tahoma"/>
      <charset val="134"/>
    </font>
    <font>
      <sz val="11"/>
      <color rgb="FF000000"/>
      <name val="宋体"/>
      <charset val="134"/>
    </font>
    <font>
      <sz val="9"/>
      <name val="SimSun"/>
      <charset val="134"/>
    </font>
    <font>
      <sz val="9"/>
      <name val="Courier New"/>
      <charset val="134"/>
    </font>
    <font>
      <sz val="9"/>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4" fillId="4" borderId="16" applyNumberFormat="0" applyAlignment="0" applyProtection="0">
      <alignment vertical="center"/>
    </xf>
    <xf numFmtId="0" fontId="35" fillId="5" borderId="17" applyNumberFormat="0" applyAlignment="0" applyProtection="0">
      <alignment vertical="center"/>
    </xf>
    <xf numFmtId="0" fontId="36" fillId="5" borderId="16" applyNumberFormat="0" applyAlignment="0" applyProtection="0">
      <alignment vertical="center"/>
    </xf>
    <xf numFmtId="0" fontId="37" fillId="6" borderId="18" applyNumberFormat="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0" borderId="0" applyProtection="0">
      <alignment vertical="center"/>
    </xf>
    <xf numFmtId="0" fontId="0" fillId="0" borderId="0">
      <alignment vertical="center"/>
    </xf>
    <xf numFmtId="0" fontId="0" fillId="0" borderId="0">
      <alignment vertical="center"/>
    </xf>
    <xf numFmtId="0" fontId="46" fillId="0" borderId="0"/>
    <xf numFmtId="0" fontId="47" fillId="0" borderId="0">
      <alignment vertical="center"/>
    </xf>
    <xf numFmtId="0" fontId="45" fillId="0" borderId="0" applyProtection="0">
      <alignment vertical="center"/>
    </xf>
    <xf numFmtId="0" fontId="48" fillId="0" borderId="0"/>
    <xf numFmtId="0" fontId="45" fillId="0" borderId="0">
      <alignment vertical="center"/>
    </xf>
    <xf numFmtId="0" fontId="47"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alignment vertical="center"/>
    </xf>
    <xf numFmtId="0" fontId="0" fillId="0" borderId="0">
      <alignment vertical="center"/>
    </xf>
    <xf numFmtId="0" fontId="0" fillId="0" borderId="0">
      <alignment vertical="center"/>
    </xf>
    <xf numFmtId="0" fontId="49" fillId="0" borderId="0">
      <alignment vertical="center"/>
    </xf>
    <xf numFmtId="0" fontId="49" fillId="0" borderId="0">
      <alignment vertical="center"/>
    </xf>
    <xf numFmtId="0" fontId="49"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cellStyleXfs>
  <cellXfs count="19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shrinkToFi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shrinkToFit="1"/>
    </xf>
    <xf numFmtId="0" fontId="1" fillId="0" borderId="0" xfId="0" applyFont="1" applyFill="1" applyAlignment="1">
      <alignment horizontal="left" vertical="center"/>
    </xf>
    <xf numFmtId="0" fontId="1" fillId="0" borderId="0" xfId="0" applyFont="1" applyFill="1" applyAlignment="1">
      <alignment vertical="center" wrapText="1"/>
    </xf>
    <xf numFmtId="176" fontId="1" fillId="0" borderId="0" xfId="0" applyNumberFormat="1" applyFont="1" applyFill="1">
      <alignment vertical="center"/>
    </xf>
    <xf numFmtId="0" fontId="3" fillId="0" borderId="0" xfId="53" applyFont="1" applyFill="1" applyBorder="1" applyAlignment="1">
      <alignment horizontal="left" vertical="center"/>
    </xf>
    <xf numFmtId="0" fontId="4" fillId="0" borderId="0" xfId="53" applyFont="1" applyFill="1" applyBorder="1" applyAlignment="1">
      <alignment vertical="center" wrapText="1"/>
    </xf>
    <xf numFmtId="176" fontId="4" fillId="0" borderId="0" xfId="53" applyNumberFormat="1" applyFont="1" applyFill="1" applyBorder="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Fill="1" applyBorder="1">
      <alignment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Border="1" applyAlignment="1">
      <alignment horizontal="center" vertical="center" wrapText="1"/>
    </xf>
    <xf numFmtId="0" fontId="10" fillId="0" borderId="0" xfId="0" applyFont="1" applyFill="1" applyAlignment="1">
      <alignment horizontal="center" wrapText="1"/>
    </xf>
    <xf numFmtId="176" fontId="10" fillId="0" borderId="0" xfId="0" applyNumberFormat="1" applyFont="1" applyFill="1" applyAlignment="1">
      <alignment wrapText="1"/>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176" fontId="7" fillId="0" borderId="5" xfId="0" applyNumberFormat="1" applyFont="1" applyFill="1" applyBorder="1" applyAlignment="1">
      <alignment horizontal="center" vertical="center" wrapText="1"/>
    </xf>
    <xf numFmtId="0" fontId="7" fillId="0" borderId="1" xfId="0" applyFont="1" applyFill="1" applyBorder="1" applyAlignment="1">
      <alignment horizontal="left" vertical="center" shrinkToFit="1"/>
    </xf>
    <xf numFmtId="176"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wrapText="1"/>
    </xf>
    <xf numFmtId="57" fontId="7" fillId="0" borderId="1" xfId="0" applyNumberFormat="1" applyFont="1" applyFill="1" applyBorder="1" applyAlignment="1">
      <alignment horizontal="center" vertical="center" shrinkToFit="1"/>
    </xf>
    <xf numFmtId="0" fontId="7" fillId="0" borderId="1" xfId="53" applyFont="1" applyFill="1" applyBorder="1" applyAlignment="1">
      <alignment horizontal="left" vertical="center" wrapText="1"/>
    </xf>
    <xf numFmtId="176" fontId="2" fillId="0" borderId="1" xfId="0" applyNumberFormat="1" applyFont="1" applyFill="1" applyBorder="1" applyAlignment="1">
      <alignment horizontal="center" vertical="center"/>
    </xf>
    <xf numFmtId="57" fontId="7" fillId="0" borderId="1" xfId="0" applyNumberFormat="1" applyFont="1" applyBorder="1" applyAlignment="1">
      <alignment horizontal="center" vertical="center" shrinkToFit="1"/>
    </xf>
    <xf numFmtId="0" fontId="7" fillId="0" borderId="1" xfId="0" applyFont="1" applyBorder="1" applyAlignment="1">
      <alignment horizontal="center" vertical="center"/>
    </xf>
    <xf numFmtId="57" fontId="2" fillId="0" borderId="1" xfId="0" applyNumberFormat="1" applyFont="1" applyBorder="1" applyAlignment="1">
      <alignment horizontal="center" vertical="center" shrinkToFit="1"/>
    </xf>
    <xf numFmtId="0" fontId="2" fillId="0" borderId="1" xfId="0" applyFont="1" applyBorder="1" applyAlignment="1">
      <alignment horizontal="justify" vertical="center"/>
    </xf>
    <xf numFmtId="0" fontId="7" fillId="0" borderId="1" xfId="0" applyFont="1" applyFill="1" applyBorder="1" applyAlignment="1">
      <alignment vertical="center" wrapText="1"/>
    </xf>
    <xf numFmtId="57" fontId="9" fillId="0" borderId="1" xfId="0" applyNumberFormat="1" applyFont="1" applyBorder="1" applyAlignment="1">
      <alignment horizontal="center" vertical="center" shrinkToFit="1"/>
    </xf>
    <xf numFmtId="0" fontId="11" fillId="0" borderId="1" xfId="0" applyFont="1" applyBorder="1" applyAlignment="1">
      <alignment horizontal="center" vertical="center" wrapText="1"/>
    </xf>
    <xf numFmtId="57" fontId="2" fillId="0" borderId="1" xfId="0" applyNumberFormat="1" applyFont="1" applyFill="1" applyBorder="1" applyAlignment="1">
      <alignment horizontal="center" vertical="center" shrinkToFit="1"/>
    </xf>
    <xf numFmtId="0"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shrinkToFit="1"/>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0" fontId="2" fillId="0" borderId="0" xfId="0" applyFont="1" applyFill="1" applyAlignment="1">
      <alignment horizontal="left" vertical="center"/>
    </xf>
    <xf numFmtId="176" fontId="7"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179" fontId="7" fillId="0" borderId="1" xfId="60" applyNumberFormat="1" applyFont="1" applyFill="1" applyBorder="1" applyAlignment="1">
      <alignment horizontal="left" vertical="center" wrapText="1"/>
    </xf>
    <xf numFmtId="0" fontId="7" fillId="0" borderId="1" xfId="53"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9" fontId="2" fillId="0" borderId="1" xfId="60" applyNumberFormat="1" applyFont="1" applyFill="1" applyBorder="1" applyAlignment="1">
      <alignment horizontal="center" vertical="center" wrapText="1" shrinkToFit="1"/>
    </xf>
    <xf numFmtId="0" fontId="7" fillId="0" borderId="1" xfId="0" applyNumberFormat="1" applyFont="1" applyFill="1" applyBorder="1" applyAlignment="1" applyProtection="1">
      <alignment horizontal="center" vertical="center" wrapText="1"/>
    </xf>
    <xf numFmtId="0" fontId="7" fillId="0" borderId="1" xfId="57" applyFont="1" applyFill="1" applyBorder="1" applyAlignment="1">
      <alignment horizontal="center" vertical="center" wrapText="1"/>
    </xf>
    <xf numFmtId="0" fontId="7" fillId="0" borderId="8" xfId="0" applyFont="1" applyFill="1" applyBorder="1" applyAlignment="1">
      <alignment horizontal="center" vertical="center" wrapText="1"/>
    </xf>
    <xf numFmtId="179" fontId="7" fillId="0" borderId="1" xfId="60" applyNumberFormat="1" applyFont="1" applyFill="1" applyBorder="1" applyAlignment="1">
      <alignment horizontal="center" vertical="center" wrapText="1" shrinkToFit="1"/>
    </xf>
    <xf numFmtId="0" fontId="7" fillId="2"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 xfId="0" applyNumberFormat="1" applyFont="1" applyFill="1" applyBorder="1" applyAlignment="1">
      <alignment horizontal="left" vertical="center" wrapText="1"/>
    </xf>
    <xf numFmtId="180" fontId="7" fillId="0" borderId="1" xfId="0" applyNumberFormat="1" applyFont="1" applyFill="1" applyBorder="1" applyAlignment="1">
      <alignment horizontal="center" vertical="center" wrapText="1"/>
    </xf>
    <xf numFmtId="178" fontId="7" fillId="0" borderId="1" xfId="53" applyNumberFormat="1" applyFont="1" applyFill="1" applyBorder="1" applyAlignment="1">
      <alignment horizontal="center" vertical="center" shrinkToFit="1"/>
    </xf>
    <xf numFmtId="176" fontId="7" fillId="0" borderId="1" xfId="53" applyNumberFormat="1" applyFont="1" applyFill="1" applyBorder="1" applyAlignment="1">
      <alignment horizontal="center" vertical="center" wrapText="1"/>
    </xf>
    <xf numFmtId="0" fontId="7" fillId="0" borderId="1" xfId="56"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181" fontId="7" fillId="0" borderId="1" xfId="0" applyNumberFormat="1" applyFont="1" applyFill="1" applyBorder="1" applyAlignment="1">
      <alignment horizontal="left" vertical="center" wrapText="1"/>
    </xf>
    <xf numFmtId="181" fontId="7" fillId="0" borderId="1" xfId="0" applyNumberFormat="1" applyFont="1" applyFill="1" applyBorder="1" applyAlignment="1">
      <alignment horizontal="center" vertical="center" wrapText="1"/>
    </xf>
    <xf numFmtId="0" fontId="7" fillId="0" borderId="1" xfId="56" applyFont="1" applyFill="1" applyBorder="1" applyAlignment="1">
      <alignment horizontal="left" vertical="center" wrapText="1"/>
    </xf>
    <xf numFmtId="49" fontId="7" fillId="0" borderId="1" xfId="57" applyNumberFormat="1" applyFont="1" applyFill="1" applyBorder="1" applyAlignment="1">
      <alignment horizontal="center" vertical="center" shrinkToFit="1"/>
    </xf>
    <xf numFmtId="0" fontId="7" fillId="0" borderId="1" xfId="57"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shrinkToFit="1"/>
    </xf>
    <xf numFmtId="0" fontId="7" fillId="0" borderId="10" xfId="0" applyFont="1" applyFill="1" applyBorder="1" applyAlignment="1">
      <alignment horizontal="center" vertical="center" wrapText="1"/>
    </xf>
    <xf numFmtId="49" fontId="7" fillId="0" borderId="1" xfId="60" applyNumberFormat="1" applyFont="1" applyFill="1" applyBorder="1" applyAlignment="1">
      <alignment horizontal="center" vertical="center" shrinkToFit="1"/>
    </xf>
    <xf numFmtId="179" fontId="7" fillId="2" borderId="1" xfId="60" applyNumberFormat="1" applyFont="1" applyFill="1" applyBorder="1" applyAlignment="1">
      <alignment horizontal="center" vertical="center" wrapText="1" shrinkToFit="1"/>
    </xf>
    <xf numFmtId="57" fontId="7" fillId="0" borderId="8" xfId="0" applyNumberFormat="1" applyFont="1" applyBorder="1" applyAlignment="1">
      <alignment horizontal="center" vertical="center" shrinkToFit="1"/>
    </xf>
    <xf numFmtId="0" fontId="7" fillId="0" borderId="10" xfId="0" applyFont="1" applyBorder="1" applyAlignment="1">
      <alignment horizontal="center" vertical="center" wrapText="1"/>
    </xf>
    <xf numFmtId="0" fontId="15"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176" fontId="2" fillId="0" borderId="1" xfId="0" applyNumberFormat="1" applyFont="1" applyFill="1" applyBorder="1">
      <alignment vertical="center"/>
    </xf>
    <xf numFmtId="176" fontId="7" fillId="0" borderId="1" xfId="55" applyNumberFormat="1" applyFont="1" applyFill="1" applyBorder="1" applyAlignment="1">
      <alignment horizontal="center" vertical="center" shrinkToFit="1"/>
    </xf>
    <xf numFmtId="0" fontId="2"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 xfId="62"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54"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67" applyFont="1" applyFill="1" applyBorder="1" applyAlignment="1">
      <alignment horizontal="center" vertical="center" wrapText="1"/>
    </xf>
    <xf numFmtId="0" fontId="7" fillId="0" borderId="1" xfId="64" applyFont="1" applyFill="1" applyBorder="1" applyAlignment="1">
      <alignment horizontal="center" vertical="center" wrapText="1"/>
    </xf>
    <xf numFmtId="0" fontId="7" fillId="0" borderId="1" xfId="69" applyFont="1" applyFill="1" applyBorder="1" applyAlignment="1">
      <alignment horizontal="center" vertical="center" wrapText="1"/>
    </xf>
    <xf numFmtId="0" fontId="2" fillId="0" borderId="1" xfId="72"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57" applyNumberFormat="1" applyFont="1" applyFill="1" applyBorder="1" applyAlignment="1" applyProtection="1">
      <alignment horizontal="center" vertical="center" wrapText="1"/>
    </xf>
    <xf numFmtId="0" fontId="7" fillId="0" borderId="1" xfId="59" applyFont="1" applyFill="1" applyBorder="1" applyAlignment="1">
      <alignment horizontal="left" vertical="center" wrapText="1"/>
    </xf>
    <xf numFmtId="182" fontId="7" fillId="0" borderId="1" xfId="0" applyNumberFormat="1" applyFont="1" applyFill="1" applyBorder="1" applyAlignment="1">
      <alignment horizontal="center" vertical="center" wrapText="1"/>
    </xf>
    <xf numFmtId="57" fontId="7" fillId="2" borderId="1" xfId="0" applyNumberFormat="1" applyFont="1" applyFill="1" applyBorder="1" applyAlignment="1">
      <alignment horizontal="center" vertical="center" shrinkToFit="1"/>
    </xf>
    <xf numFmtId="0" fontId="7" fillId="2" borderId="1" xfId="51" applyFont="1" applyFill="1" applyBorder="1" applyAlignment="1">
      <alignment horizontal="center" vertical="center" wrapText="1"/>
    </xf>
    <xf numFmtId="176" fontId="2" fillId="0" borderId="1" xfId="56" applyNumberFormat="1"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176" fontId="14"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0" fontId="7" fillId="0" borderId="1" xfId="64" applyFont="1" applyFill="1" applyBorder="1" applyAlignment="1">
      <alignment horizontal="left" vertical="center" wrapText="1"/>
    </xf>
    <xf numFmtId="0" fontId="7" fillId="0" borderId="1" xfId="69" applyFont="1" applyFill="1" applyBorder="1" applyAlignment="1">
      <alignment horizontal="left" vertical="center" wrapText="1"/>
    </xf>
    <xf numFmtId="176" fontId="7" fillId="0" borderId="1" xfId="51" applyNumberFormat="1" applyFont="1" applyFill="1" applyBorder="1" applyAlignment="1">
      <alignment horizontal="center" vertical="center" wrapText="1"/>
    </xf>
    <xf numFmtId="176" fontId="7" fillId="0" borderId="1" xfId="71" applyNumberFormat="1" applyFont="1" applyFill="1" applyBorder="1" applyAlignment="1">
      <alignment horizontal="center" vertical="center"/>
    </xf>
    <xf numFmtId="0" fontId="2" fillId="0" borderId="1" xfId="72" applyFont="1" applyFill="1" applyBorder="1" applyAlignment="1">
      <alignment horizontal="left" vertical="center" wrapText="1"/>
    </xf>
    <xf numFmtId="0" fontId="2" fillId="0" borderId="1" xfId="73" applyFont="1" applyFill="1" applyBorder="1" applyAlignment="1">
      <alignment horizontal="center" vertical="center" wrapText="1"/>
    </xf>
    <xf numFmtId="0" fontId="7" fillId="0" borderId="1" xfId="0" applyFont="1" applyBorder="1" applyAlignment="1">
      <alignment horizontal="center" vertical="center" shrinkToFit="1"/>
    </xf>
    <xf numFmtId="182" fontId="2" fillId="0" borderId="1" xfId="0" applyNumberFormat="1" applyFont="1" applyFill="1" applyBorder="1" applyAlignment="1">
      <alignment horizontal="center" vertical="center"/>
    </xf>
    <xf numFmtId="57" fontId="7" fillId="0" borderId="4" xfId="0" applyNumberFormat="1" applyFont="1" applyFill="1" applyBorder="1" applyAlignment="1">
      <alignment horizontal="center" vertical="center" shrinkToFit="1"/>
    </xf>
    <xf numFmtId="0" fontId="16" fillId="2" borderId="1" xfId="0" applyFont="1" applyFill="1" applyBorder="1" applyAlignment="1">
      <alignment horizontal="left" vertical="center" wrapText="1"/>
    </xf>
    <xf numFmtId="0" fontId="7" fillId="0" borderId="1" xfId="66" applyFont="1" applyFill="1" applyBorder="1" applyAlignment="1">
      <alignment horizontal="left" vertical="center" wrapText="1"/>
    </xf>
    <xf numFmtId="176" fontId="7" fillId="0" borderId="1" xfId="0" applyNumberFormat="1" applyFont="1" applyFill="1" applyBorder="1" applyAlignment="1">
      <alignment vertical="center" wrapText="1"/>
    </xf>
    <xf numFmtId="0" fontId="7" fillId="0" borderId="1" xfId="70" applyFont="1" applyFill="1" applyBorder="1" applyAlignment="1">
      <alignment horizontal="left" vertical="center" wrapText="1"/>
    </xf>
    <xf numFmtId="176" fontId="7" fillId="0" borderId="1" xfId="71"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Alignment="1">
      <alignment horizontal="center" vertical="center" wrapText="1"/>
    </xf>
    <xf numFmtId="0" fontId="15" fillId="0" borderId="1" xfId="0" applyFont="1" applyFill="1" applyBorder="1" applyAlignment="1">
      <alignment horizontal="center" vertical="center" wrapText="1"/>
    </xf>
    <xf numFmtId="57" fontId="15" fillId="0" borderId="1" xfId="0" applyNumberFormat="1" applyFont="1" applyFill="1" applyBorder="1" applyAlignment="1">
      <alignment horizontal="center" vertical="center" shrinkToFit="1"/>
    </xf>
    <xf numFmtId="0" fontId="17" fillId="0" borderId="0" xfId="0" applyFont="1" applyFill="1" applyAlignment="1"/>
    <xf numFmtId="0" fontId="18" fillId="0" borderId="0" xfId="0" applyFont="1" applyFill="1" applyBorder="1" applyAlignment="1">
      <alignment horizontal="left" vertical="center"/>
    </xf>
    <xf numFmtId="0" fontId="19" fillId="0" borderId="0" xfId="0" applyFont="1" applyFill="1" applyAlignment="1">
      <alignment horizontal="left"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60"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17" fillId="0" borderId="0" xfId="0" applyFont="1" applyFill="1" applyAlignment="1">
      <alignment horizontal="center" vertical="center"/>
    </xf>
    <xf numFmtId="183" fontId="17" fillId="0" borderId="0" xfId="0" applyNumberFormat="1" applyFont="1" applyFill="1" applyAlignment="1">
      <alignment horizontal="center" vertical="center"/>
    </xf>
    <xf numFmtId="0" fontId="21" fillId="0" borderId="0" xfId="74" applyFont="1" applyFill="1" applyBorder="1" applyAlignment="1">
      <alignment horizontal="left" vertical="center" wrapText="1"/>
    </xf>
    <xf numFmtId="0" fontId="21" fillId="0" borderId="0" xfId="74" applyFont="1" applyFill="1" applyBorder="1" applyAlignment="1">
      <alignment horizontal="center" vertical="center" wrapText="1"/>
    </xf>
    <xf numFmtId="0" fontId="0" fillId="0" borderId="0" xfId="74" applyFont="1" applyFill="1" applyAlignment="1">
      <alignment horizontal="center" vertical="center" wrapText="1"/>
    </xf>
    <xf numFmtId="0" fontId="22" fillId="0" borderId="0" xfId="74" applyFont="1" applyFill="1" applyAlignment="1">
      <alignment horizontal="center" vertical="center" wrapText="1"/>
    </xf>
    <xf numFmtId="0" fontId="23" fillId="0" borderId="1" xfId="74" applyFont="1" applyFill="1" applyBorder="1" applyAlignment="1">
      <alignment horizontal="center" vertical="center" wrapText="1"/>
    </xf>
    <xf numFmtId="0" fontId="9" fillId="0" borderId="5" xfId="75" applyFont="1" applyFill="1" applyBorder="1" applyAlignment="1">
      <alignment horizontal="center" vertical="center" wrapText="1"/>
    </xf>
    <xf numFmtId="0" fontId="9" fillId="0" borderId="6" xfId="75"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5" xfId="60" applyNumberFormat="1" applyFont="1" applyFill="1" applyBorder="1" applyAlignment="1">
      <alignment horizontal="center" vertical="center" wrapText="1"/>
    </xf>
    <xf numFmtId="0" fontId="24" fillId="0" borderId="6" xfId="60" applyNumberFormat="1" applyFont="1" applyFill="1" applyBorder="1" applyAlignment="1">
      <alignment horizontal="center" vertical="center" wrapText="1"/>
    </xf>
    <xf numFmtId="183" fontId="23" fillId="0" borderId="1" xfId="74" applyNumberFormat="1" applyFont="1" applyFill="1" applyBorder="1" applyAlignment="1">
      <alignment horizontal="center" vertical="center" wrapText="1"/>
    </xf>
    <xf numFmtId="183" fontId="9" fillId="0" borderId="1" xfId="0" applyNumberFormat="1" applyFont="1" applyFill="1" applyBorder="1" applyAlignment="1">
      <alignment horizontal="center" vertical="center"/>
    </xf>
    <xf numFmtId="183" fontId="9" fillId="0" borderId="1" xfId="74" applyNumberFormat="1" applyFont="1" applyFill="1" applyBorder="1" applyAlignment="1">
      <alignment horizontal="center" vertical="center" wrapText="1"/>
    </xf>
    <xf numFmtId="183" fontId="23" fillId="0" borderId="5" xfId="74" applyNumberFormat="1" applyFont="1" applyFill="1" applyBorder="1" applyAlignment="1">
      <alignment horizontal="center" vertical="center" wrapText="1"/>
    </xf>
    <xf numFmtId="183" fontId="23" fillId="0" borderId="6" xfId="74" applyNumberFormat="1" applyFont="1" applyFill="1" applyBorder="1" applyAlignment="1">
      <alignment horizontal="center" vertical="center" wrapText="1"/>
    </xf>
    <xf numFmtId="0" fontId="9" fillId="0" borderId="2" xfId="74" applyFont="1" applyFill="1" applyBorder="1" applyAlignment="1">
      <alignment horizontal="center" vertical="center" wrapText="1"/>
    </xf>
    <xf numFmtId="0" fontId="9" fillId="0" borderId="1" xfId="74" applyFont="1" applyFill="1" applyBorder="1" applyAlignment="1">
      <alignment horizontal="center" vertical="center" wrapText="1"/>
    </xf>
    <xf numFmtId="0" fontId="24" fillId="0" borderId="1" xfId="0" applyFont="1" applyFill="1" applyBorder="1" applyAlignment="1">
      <alignment horizontal="center" vertical="center"/>
    </xf>
    <xf numFmtId="183" fontId="9" fillId="0" borderId="3" xfId="74" applyNumberFormat="1" applyFont="1" applyFill="1" applyBorder="1" applyAlignment="1">
      <alignment horizontal="center" vertical="center" wrapText="1"/>
    </xf>
    <xf numFmtId="183" fontId="24" fillId="0" borderId="1" xfId="0" applyNumberFormat="1" applyFont="1" applyFill="1" applyBorder="1" applyAlignment="1">
      <alignment horizontal="center" vertical="center"/>
    </xf>
    <xf numFmtId="0" fontId="9" fillId="0" borderId="3" xfId="74"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9" fillId="0" borderId="4" xfId="74" applyFont="1" applyFill="1" applyBorder="1" applyAlignment="1">
      <alignment horizontal="center" vertical="center" wrapText="1"/>
    </xf>
    <xf numFmtId="0" fontId="24" fillId="0" borderId="1" xfId="56" applyFont="1" applyFill="1" applyBorder="1" applyAlignment="1">
      <alignment horizontal="center" vertical="center" wrapText="1"/>
    </xf>
    <xf numFmtId="0" fontId="0" fillId="0" borderId="0" xfId="74" applyFill="1" applyAlignment="1">
      <alignment horizontal="center" vertical="center" wrapText="1"/>
    </xf>
    <xf numFmtId="0" fontId="24" fillId="0" borderId="7" xfId="0" applyFont="1" applyFill="1" applyBorder="1" applyAlignment="1">
      <alignment horizontal="center" vertical="center" wrapText="1"/>
    </xf>
    <xf numFmtId="0" fontId="23" fillId="0" borderId="7" xfId="74" applyFont="1" applyFill="1" applyBorder="1" applyAlignment="1">
      <alignment horizontal="center" vertical="center" wrapText="1"/>
    </xf>
    <xf numFmtId="183" fontId="23" fillId="0" borderId="7" xfId="74" applyNumberFormat="1" applyFont="1" applyFill="1" applyBorder="1" applyAlignment="1">
      <alignment horizontal="center" vertical="center" wrapText="1"/>
    </xf>
    <xf numFmtId="0" fontId="23" fillId="0" borderId="1" xfId="74" applyNumberFormat="1" applyFont="1" applyFill="1" applyBorder="1" applyAlignment="1">
      <alignment horizontal="center" vertical="center" wrapText="1"/>
    </xf>
    <xf numFmtId="0" fontId="25" fillId="0" borderId="0" xfId="0" applyFont="1" applyFill="1" applyAlignment="1"/>
    <xf numFmtId="0" fontId="23" fillId="0" borderId="12" xfId="74" applyNumberFormat="1" applyFont="1" applyFill="1" applyBorder="1" applyAlignment="1">
      <alignment horizontal="center" vertical="center" wrapText="1"/>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6" xfId="50"/>
    <cellStyle name="常规 8" xfId="51"/>
    <cellStyle name="Excel Built-in Accent3" xfId="52"/>
    <cellStyle name="常规 46" xfId="53"/>
    <cellStyle name="常规 2 2 2" xfId="54"/>
    <cellStyle name="常规 48" xfId="55"/>
    <cellStyle name="常规_Sheet1" xfId="56"/>
    <cellStyle name="常规 2" xfId="57"/>
    <cellStyle name="常规 20" xfId="58"/>
    <cellStyle name="常规 15" xfId="59"/>
    <cellStyle name="常规 2 10 12" xfId="60"/>
    <cellStyle name="常规 41" xfId="61"/>
    <cellStyle name="常规 14" xfId="62"/>
    <cellStyle name="常规 10 10 3" xfId="63"/>
    <cellStyle name="常规 7" xfId="64"/>
    <cellStyle name="常规 17" xfId="65"/>
    <cellStyle name="常规 10" xfId="66"/>
    <cellStyle name="常规 4" xfId="67"/>
    <cellStyle name="常规 18" xfId="68"/>
    <cellStyle name="常规 11" xfId="69"/>
    <cellStyle name="常规 19" xfId="70"/>
    <cellStyle name="常规 5" xfId="71"/>
    <cellStyle name="常规 13" xfId="72"/>
    <cellStyle name="常规 2 11" xfId="73"/>
    <cellStyle name="常规 10 10 3 2 2 2" xfId="74"/>
    <cellStyle name="_x000a_mouse.drv=lm" xfId="75"/>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45"/>
  <sheetViews>
    <sheetView tabSelected="1" zoomScale="85" zoomScaleNormal="85" topLeftCell="A12" workbookViewId="0">
      <selection activeCell="J36" sqref="J36"/>
    </sheetView>
  </sheetViews>
  <sheetFormatPr defaultColWidth="9.125" defaultRowHeight="38" customHeight="1"/>
  <cols>
    <col min="1" max="1" width="4.29166666666667" style="148" customWidth="1"/>
    <col min="2" max="2" width="15.875" style="159" customWidth="1"/>
    <col min="3" max="5" width="8" style="159" customWidth="1"/>
    <col min="6" max="6" width="9.25" style="159" customWidth="1"/>
    <col min="7" max="8" width="9.625" style="159" customWidth="1"/>
    <col min="9" max="9" width="8.875" style="159" customWidth="1"/>
    <col min="10" max="10" width="8.75" style="159" customWidth="1"/>
    <col min="11" max="11" width="8.375" style="159" customWidth="1"/>
    <col min="12" max="12" width="9.125" style="159" customWidth="1"/>
    <col min="13" max="13" width="8.875" style="159" customWidth="1"/>
    <col min="14" max="14" width="9" style="159" customWidth="1"/>
    <col min="15" max="15" width="9.75" style="159" customWidth="1"/>
    <col min="16" max="16" width="9.625" style="159" customWidth="1"/>
    <col min="17" max="17" width="9" style="159" customWidth="1"/>
    <col min="18" max="18" width="6.625" style="159" customWidth="1"/>
    <col min="19" max="19" width="8.25" style="159" customWidth="1"/>
    <col min="20" max="20" width="9" style="159" customWidth="1"/>
    <col min="21" max="21" width="8.375" style="159" customWidth="1"/>
    <col min="22" max="22" width="8.5" style="159" customWidth="1"/>
    <col min="23" max="23" width="7.625" style="159" customWidth="1"/>
    <col min="24" max="24" width="11" style="159" customWidth="1"/>
    <col min="25" max="25" width="9.125" style="159" customWidth="1"/>
    <col min="26" max="26" width="9.25" style="159" customWidth="1"/>
    <col min="27" max="16382" width="9.125" style="148" customWidth="1"/>
    <col min="16383" max="16384" width="9.125" style="148"/>
  </cols>
  <sheetData>
    <row r="1" s="148" customFormat="1" ht="15" customHeight="1" spans="1:26">
      <c r="A1" s="161" t="s">
        <v>0</v>
      </c>
      <c r="B1" s="162"/>
      <c r="C1" s="163"/>
      <c r="D1" s="163"/>
      <c r="E1" s="163"/>
      <c r="F1" s="163"/>
      <c r="G1" s="163"/>
      <c r="H1" s="163"/>
      <c r="I1" s="163"/>
      <c r="J1" s="163"/>
      <c r="K1" s="163"/>
      <c r="L1" s="163"/>
      <c r="M1" s="163"/>
      <c r="N1" s="163"/>
      <c r="O1" s="163"/>
      <c r="P1" s="163"/>
      <c r="Q1" s="163"/>
      <c r="R1" s="163"/>
      <c r="S1" s="163"/>
      <c r="T1" s="163"/>
      <c r="U1" s="163"/>
      <c r="V1" s="163"/>
      <c r="W1" s="163"/>
      <c r="X1" s="187"/>
      <c r="Y1" s="187"/>
      <c r="Z1" s="187"/>
    </row>
    <row r="2" s="148" customFormat="1" ht="24" customHeight="1" spans="1:26">
      <c r="A2" s="164" t="s">
        <v>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row>
    <row r="3" s="148" customFormat="1" ht="19" customHeight="1" spans="1:26">
      <c r="A3" s="165" t="s">
        <v>2</v>
      </c>
      <c r="B3" s="165" t="s">
        <v>3</v>
      </c>
      <c r="C3" s="166" t="s">
        <v>4</v>
      </c>
      <c r="D3" s="167"/>
      <c r="E3" s="167"/>
      <c r="F3" s="167"/>
      <c r="G3" s="167"/>
      <c r="H3" s="167"/>
      <c r="I3" s="167"/>
      <c r="J3" s="167"/>
      <c r="K3" s="167"/>
      <c r="L3" s="167"/>
      <c r="M3" s="167"/>
      <c r="N3" s="167"/>
      <c r="O3" s="167"/>
      <c r="P3" s="167"/>
      <c r="Q3" s="167"/>
      <c r="R3" s="167"/>
      <c r="S3" s="167"/>
      <c r="T3" s="167"/>
      <c r="U3" s="167"/>
      <c r="V3" s="167"/>
      <c r="W3" s="167"/>
      <c r="X3" s="167"/>
      <c r="Y3" s="167"/>
      <c r="Z3" s="165" t="s">
        <v>5</v>
      </c>
    </row>
    <row r="4" s="148" customFormat="1" ht="22" customHeight="1" spans="1:26">
      <c r="A4" s="165"/>
      <c r="B4" s="165"/>
      <c r="C4" s="168" t="s">
        <v>6</v>
      </c>
      <c r="D4" s="169"/>
      <c r="E4" s="169"/>
      <c r="F4" s="170" t="s">
        <v>7</v>
      </c>
      <c r="G4" s="171"/>
      <c r="H4" s="171"/>
      <c r="I4" s="171"/>
      <c r="J4" s="171"/>
      <c r="K4" s="171"/>
      <c r="L4" s="171"/>
      <c r="M4" s="171"/>
      <c r="N4" s="171"/>
      <c r="O4" s="171"/>
      <c r="P4" s="168" t="s">
        <v>8</v>
      </c>
      <c r="Q4" s="169"/>
      <c r="R4" s="169"/>
      <c r="S4" s="168" t="s">
        <v>9</v>
      </c>
      <c r="T4" s="168" t="s">
        <v>10</v>
      </c>
      <c r="U4" s="169"/>
      <c r="V4" s="169"/>
      <c r="W4" s="188"/>
      <c r="X4" s="189" t="s">
        <v>11</v>
      </c>
      <c r="Y4" s="189" t="s">
        <v>12</v>
      </c>
      <c r="Z4" s="165"/>
    </row>
    <row r="5" s="148" customFormat="1" ht="16" customHeight="1" spans="1:26">
      <c r="A5" s="165">
        <v>1</v>
      </c>
      <c r="B5" s="165" t="s">
        <v>13</v>
      </c>
      <c r="C5" s="172"/>
      <c r="D5" s="172"/>
      <c r="E5" s="172"/>
      <c r="F5" s="172"/>
      <c r="G5" s="172"/>
      <c r="H5" s="172"/>
      <c r="I5" s="172"/>
      <c r="J5" s="172"/>
      <c r="K5" s="172"/>
      <c r="L5" s="172"/>
      <c r="M5" s="172"/>
      <c r="N5" s="172"/>
      <c r="O5" s="172"/>
      <c r="P5" s="172"/>
      <c r="Q5" s="172"/>
      <c r="R5" s="172"/>
      <c r="S5" s="172"/>
      <c r="T5" s="172">
        <v>18.4</v>
      </c>
      <c r="U5" s="172"/>
      <c r="V5" s="172"/>
      <c r="W5" s="172"/>
      <c r="X5" s="172">
        <v>32.76</v>
      </c>
      <c r="Y5" s="172"/>
      <c r="Z5" s="172">
        <f t="shared" ref="Z5:Z37" si="0">SUM(C5:Y5)</f>
        <v>51.16</v>
      </c>
    </row>
    <row r="6" s="148" customFormat="1" ht="16" customHeight="1" spans="1:26">
      <c r="A6" s="165">
        <v>2</v>
      </c>
      <c r="B6" s="165" t="s">
        <v>14</v>
      </c>
      <c r="C6" s="172"/>
      <c r="D6" s="172"/>
      <c r="E6" s="172"/>
      <c r="F6" s="172"/>
      <c r="G6" s="172"/>
      <c r="H6" s="172"/>
      <c r="I6" s="172"/>
      <c r="J6" s="172"/>
      <c r="K6" s="172"/>
      <c r="L6" s="172"/>
      <c r="M6" s="172"/>
      <c r="N6" s="172"/>
      <c r="O6" s="172"/>
      <c r="P6" s="172">
        <v>10</v>
      </c>
      <c r="Q6" s="172"/>
      <c r="R6" s="172"/>
      <c r="S6" s="172"/>
      <c r="T6" s="172">
        <v>3.6</v>
      </c>
      <c r="U6" s="172"/>
      <c r="V6" s="172"/>
      <c r="W6" s="172"/>
      <c r="X6" s="172">
        <v>11.16</v>
      </c>
      <c r="Y6" s="172"/>
      <c r="Z6" s="172">
        <f t="shared" si="0"/>
        <v>24.76</v>
      </c>
    </row>
    <row r="7" s="148" customFormat="1" ht="16" customHeight="1" spans="1:26">
      <c r="A7" s="165">
        <v>3</v>
      </c>
      <c r="B7" s="165" t="s">
        <v>15</v>
      </c>
      <c r="C7" s="172">
        <v>120</v>
      </c>
      <c r="D7" s="172">
        <v>5</v>
      </c>
      <c r="E7" s="172"/>
      <c r="F7" s="172">
        <v>110</v>
      </c>
      <c r="G7" s="172">
        <v>56.8</v>
      </c>
      <c r="H7" s="172"/>
      <c r="I7" s="172"/>
      <c r="J7" s="172"/>
      <c r="K7" s="172"/>
      <c r="L7" s="172"/>
      <c r="M7" s="172"/>
      <c r="N7" s="172"/>
      <c r="O7" s="172"/>
      <c r="P7" s="172"/>
      <c r="Q7" s="172">
        <v>20</v>
      </c>
      <c r="R7" s="172"/>
      <c r="S7" s="172"/>
      <c r="T7" s="172">
        <v>47.6</v>
      </c>
      <c r="U7" s="172"/>
      <c r="V7" s="172"/>
      <c r="W7" s="172"/>
      <c r="X7" s="172">
        <v>58.32</v>
      </c>
      <c r="Y7" s="172"/>
      <c r="Z7" s="172">
        <f t="shared" si="0"/>
        <v>417.72</v>
      </c>
    </row>
    <row r="8" s="148" customFormat="1" ht="16" customHeight="1" spans="1:26">
      <c r="A8" s="165">
        <v>4</v>
      </c>
      <c r="B8" s="165" t="s">
        <v>16</v>
      </c>
      <c r="C8" s="172"/>
      <c r="D8" s="172"/>
      <c r="E8" s="172"/>
      <c r="F8" s="172"/>
      <c r="G8" s="172">
        <v>52.5</v>
      </c>
      <c r="H8" s="172"/>
      <c r="I8" s="172"/>
      <c r="J8" s="172"/>
      <c r="K8" s="172"/>
      <c r="L8" s="172"/>
      <c r="M8" s="172"/>
      <c r="N8" s="172"/>
      <c r="O8" s="172"/>
      <c r="P8" s="172"/>
      <c r="Q8" s="172"/>
      <c r="R8" s="172"/>
      <c r="S8" s="172"/>
      <c r="T8" s="172">
        <v>16.6</v>
      </c>
      <c r="U8" s="172"/>
      <c r="V8" s="172"/>
      <c r="W8" s="172"/>
      <c r="X8" s="172">
        <v>20.88</v>
      </c>
      <c r="Y8" s="172"/>
      <c r="Z8" s="172">
        <f t="shared" si="0"/>
        <v>89.98</v>
      </c>
    </row>
    <row r="9" s="148" customFormat="1" ht="16" customHeight="1" spans="1:26">
      <c r="A9" s="165">
        <v>5</v>
      </c>
      <c r="B9" s="165" t="s">
        <v>17</v>
      </c>
      <c r="C9" s="172"/>
      <c r="D9" s="172"/>
      <c r="E9" s="172"/>
      <c r="F9" s="172"/>
      <c r="G9" s="172"/>
      <c r="H9" s="172">
        <v>38</v>
      </c>
      <c r="I9" s="172">
        <v>44</v>
      </c>
      <c r="J9" s="172">
        <v>1.8</v>
      </c>
      <c r="K9" s="172"/>
      <c r="L9" s="172"/>
      <c r="M9" s="172"/>
      <c r="N9" s="172"/>
      <c r="O9" s="172"/>
      <c r="P9" s="172"/>
      <c r="Q9" s="172"/>
      <c r="R9" s="172"/>
      <c r="S9" s="172"/>
      <c r="T9" s="172">
        <v>33.8</v>
      </c>
      <c r="U9" s="172"/>
      <c r="V9" s="172"/>
      <c r="W9" s="172"/>
      <c r="X9" s="172">
        <v>45.36</v>
      </c>
      <c r="Y9" s="172"/>
      <c r="Z9" s="172">
        <f t="shared" si="0"/>
        <v>162.96</v>
      </c>
    </row>
    <row r="10" s="148" customFormat="1" ht="16" customHeight="1" spans="1:26">
      <c r="A10" s="165">
        <v>6</v>
      </c>
      <c r="B10" s="165" t="s">
        <v>18</v>
      </c>
      <c r="C10" s="172"/>
      <c r="D10" s="172"/>
      <c r="E10" s="172"/>
      <c r="F10" s="172"/>
      <c r="G10" s="172"/>
      <c r="H10" s="172"/>
      <c r="I10" s="172"/>
      <c r="J10" s="172"/>
      <c r="K10" s="172"/>
      <c r="L10" s="172"/>
      <c r="M10" s="172"/>
      <c r="N10" s="172"/>
      <c r="O10" s="172"/>
      <c r="P10" s="172"/>
      <c r="Q10" s="172">
        <v>10</v>
      </c>
      <c r="R10" s="172"/>
      <c r="S10" s="172"/>
      <c r="T10" s="172">
        <v>8</v>
      </c>
      <c r="U10" s="172"/>
      <c r="V10" s="172"/>
      <c r="W10" s="172"/>
      <c r="X10" s="172">
        <v>37.44</v>
      </c>
      <c r="Y10" s="172"/>
      <c r="Z10" s="172">
        <f t="shared" si="0"/>
        <v>55.44</v>
      </c>
    </row>
    <row r="11" s="148" customFormat="1" ht="16" customHeight="1" spans="1:26">
      <c r="A11" s="165">
        <v>7</v>
      </c>
      <c r="B11" s="165" t="s">
        <v>19</v>
      </c>
      <c r="C11" s="172"/>
      <c r="D11" s="172"/>
      <c r="E11" s="172"/>
      <c r="F11" s="172"/>
      <c r="G11" s="172"/>
      <c r="H11" s="172"/>
      <c r="I11" s="172"/>
      <c r="J11" s="172"/>
      <c r="K11" s="172"/>
      <c r="L11" s="172"/>
      <c r="M11" s="172"/>
      <c r="N11" s="172"/>
      <c r="O11" s="172"/>
      <c r="P11" s="172"/>
      <c r="Q11" s="172"/>
      <c r="R11" s="172"/>
      <c r="S11" s="172"/>
      <c r="T11" s="172">
        <v>15.8</v>
      </c>
      <c r="U11" s="172">
        <v>100</v>
      </c>
      <c r="V11" s="172"/>
      <c r="W11" s="172"/>
      <c r="X11" s="172">
        <v>14.4</v>
      </c>
      <c r="Y11" s="172"/>
      <c r="Z11" s="172">
        <f t="shared" si="0"/>
        <v>130.2</v>
      </c>
    </row>
    <row r="12" s="148" customFormat="1" ht="16" customHeight="1" spans="1:30">
      <c r="A12" s="165">
        <v>8</v>
      </c>
      <c r="B12" s="165" t="s">
        <v>20</v>
      </c>
      <c r="C12" s="172"/>
      <c r="D12" s="172"/>
      <c r="E12" s="172"/>
      <c r="F12" s="172"/>
      <c r="G12" s="172"/>
      <c r="H12" s="172"/>
      <c r="I12" s="172"/>
      <c r="J12" s="172"/>
      <c r="K12" s="172"/>
      <c r="L12" s="172"/>
      <c r="M12" s="172"/>
      <c r="N12" s="172"/>
      <c r="O12" s="172"/>
      <c r="P12" s="172"/>
      <c r="Q12" s="172"/>
      <c r="R12" s="172">
        <v>58</v>
      </c>
      <c r="S12" s="172"/>
      <c r="T12" s="172">
        <v>8.4</v>
      </c>
      <c r="U12" s="172"/>
      <c r="V12" s="172"/>
      <c r="W12" s="172"/>
      <c r="X12" s="172">
        <v>55.44</v>
      </c>
      <c r="Y12" s="172"/>
      <c r="Z12" s="172">
        <f t="shared" si="0"/>
        <v>121.84</v>
      </c>
      <c r="AD12" s="159"/>
    </row>
    <row r="13" s="148" customFormat="1" ht="16" customHeight="1" spans="1:26">
      <c r="A13" s="165">
        <v>9</v>
      </c>
      <c r="B13" s="165" t="s">
        <v>21</v>
      </c>
      <c r="C13" s="172"/>
      <c r="D13" s="172"/>
      <c r="E13" s="172"/>
      <c r="F13" s="172"/>
      <c r="G13" s="172"/>
      <c r="H13" s="172"/>
      <c r="I13" s="172"/>
      <c r="J13" s="172"/>
      <c r="K13" s="172"/>
      <c r="L13" s="172">
        <v>10</v>
      </c>
      <c r="M13" s="172"/>
      <c r="N13" s="172"/>
      <c r="O13" s="172"/>
      <c r="P13" s="172">
        <v>1</v>
      </c>
      <c r="Q13" s="172">
        <v>19</v>
      </c>
      <c r="R13" s="172"/>
      <c r="S13" s="172"/>
      <c r="T13" s="172">
        <v>49.6</v>
      </c>
      <c r="U13" s="172"/>
      <c r="V13" s="172"/>
      <c r="W13" s="172"/>
      <c r="X13" s="172">
        <v>49.68</v>
      </c>
      <c r="Y13" s="172"/>
      <c r="Z13" s="172">
        <f t="shared" si="0"/>
        <v>129.28</v>
      </c>
    </row>
    <row r="14" s="148" customFormat="1" ht="16" customHeight="1" spans="1:26">
      <c r="A14" s="165">
        <v>10</v>
      </c>
      <c r="B14" s="165" t="s">
        <v>22</v>
      </c>
      <c r="C14" s="172"/>
      <c r="D14" s="172"/>
      <c r="E14" s="172"/>
      <c r="F14" s="172"/>
      <c r="G14" s="172">
        <v>10</v>
      </c>
      <c r="H14" s="172"/>
      <c r="I14" s="172"/>
      <c r="J14" s="172"/>
      <c r="K14" s="172"/>
      <c r="L14" s="172"/>
      <c r="M14" s="172"/>
      <c r="N14" s="172"/>
      <c r="O14" s="172"/>
      <c r="P14" s="172"/>
      <c r="Q14" s="172"/>
      <c r="R14" s="172"/>
      <c r="S14" s="172"/>
      <c r="T14" s="172">
        <v>20</v>
      </c>
      <c r="U14" s="172"/>
      <c r="V14" s="172"/>
      <c r="W14" s="172"/>
      <c r="X14" s="172">
        <v>44.64</v>
      </c>
      <c r="Y14" s="172"/>
      <c r="Z14" s="172">
        <f t="shared" si="0"/>
        <v>74.64</v>
      </c>
    </row>
    <row r="15" s="148" customFormat="1" ht="16" customHeight="1" spans="1:26">
      <c r="A15" s="165">
        <v>11</v>
      </c>
      <c r="B15" s="165" t="s">
        <v>23</v>
      </c>
      <c r="C15" s="172"/>
      <c r="D15" s="172"/>
      <c r="E15" s="172"/>
      <c r="F15" s="172"/>
      <c r="G15" s="172"/>
      <c r="H15" s="172">
        <v>10</v>
      </c>
      <c r="I15" s="172"/>
      <c r="J15" s="172"/>
      <c r="K15" s="172"/>
      <c r="L15" s="172"/>
      <c r="M15" s="172"/>
      <c r="N15" s="172"/>
      <c r="O15" s="172"/>
      <c r="P15" s="172"/>
      <c r="Q15" s="172"/>
      <c r="R15" s="172"/>
      <c r="S15" s="172"/>
      <c r="T15" s="172">
        <v>43.4</v>
      </c>
      <c r="U15" s="172"/>
      <c r="V15" s="172"/>
      <c r="W15" s="172"/>
      <c r="X15" s="172">
        <v>19.44</v>
      </c>
      <c r="Y15" s="172"/>
      <c r="Z15" s="172">
        <f t="shared" si="0"/>
        <v>72.84</v>
      </c>
    </row>
    <row r="16" s="148" customFormat="1" ht="16" customHeight="1" spans="1:26">
      <c r="A16" s="165">
        <v>12</v>
      </c>
      <c r="B16" s="165" t="s">
        <v>24</v>
      </c>
      <c r="C16" s="172"/>
      <c r="D16" s="173"/>
      <c r="E16" s="173"/>
      <c r="F16" s="173"/>
      <c r="G16" s="173"/>
      <c r="H16" s="172">
        <v>5</v>
      </c>
      <c r="I16" s="172"/>
      <c r="J16" s="172"/>
      <c r="K16" s="172"/>
      <c r="L16" s="172"/>
      <c r="M16" s="172"/>
      <c r="N16" s="172"/>
      <c r="O16" s="172"/>
      <c r="P16" s="172"/>
      <c r="Q16" s="172"/>
      <c r="R16" s="172"/>
      <c r="S16" s="172"/>
      <c r="T16" s="173">
        <v>16</v>
      </c>
      <c r="U16" s="173"/>
      <c r="V16" s="173"/>
      <c r="W16" s="172"/>
      <c r="X16" s="172">
        <v>11.88</v>
      </c>
      <c r="Y16" s="172"/>
      <c r="Z16" s="172">
        <f t="shared" si="0"/>
        <v>32.88</v>
      </c>
    </row>
    <row r="17" s="148" customFormat="1" ht="16" customHeight="1" spans="1:26">
      <c r="A17" s="165">
        <v>13</v>
      </c>
      <c r="B17" s="165" t="s">
        <v>25</v>
      </c>
      <c r="C17" s="172"/>
      <c r="D17" s="172"/>
      <c r="E17" s="172"/>
      <c r="F17" s="172"/>
      <c r="G17" s="172"/>
      <c r="H17" s="172"/>
      <c r="I17" s="172"/>
      <c r="J17" s="172"/>
      <c r="K17" s="172"/>
      <c r="L17" s="172"/>
      <c r="M17" s="172"/>
      <c r="N17" s="172"/>
      <c r="O17" s="172"/>
      <c r="P17" s="172"/>
      <c r="Q17" s="172">
        <v>30</v>
      </c>
      <c r="R17" s="172"/>
      <c r="S17" s="172"/>
      <c r="T17" s="172">
        <v>6.2</v>
      </c>
      <c r="U17" s="172">
        <v>25</v>
      </c>
      <c r="V17" s="172"/>
      <c r="W17" s="172"/>
      <c r="X17" s="172">
        <v>25.2</v>
      </c>
      <c r="Y17" s="172"/>
      <c r="Z17" s="172">
        <f t="shared" si="0"/>
        <v>86.4</v>
      </c>
    </row>
    <row r="18" s="148" customFormat="1" ht="16" customHeight="1" spans="1:26">
      <c r="A18" s="165">
        <v>14</v>
      </c>
      <c r="B18" s="165" t="s">
        <v>26</v>
      </c>
      <c r="C18" s="172"/>
      <c r="D18" s="172"/>
      <c r="E18" s="172"/>
      <c r="F18" s="172"/>
      <c r="G18" s="172">
        <v>24.97</v>
      </c>
      <c r="H18" s="172">
        <v>10</v>
      </c>
      <c r="I18" s="172"/>
      <c r="J18" s="172"/>
      <c r="K18" s="172"/>
      <c r="L18" s="172"/>
      <c r="M18" s="172">
        <v>63</v>
      </c>
      <c r="N18" s="172"/>
      <c r="O18" s="172"/>
      <c r="P18" s="172"/>
      <c r="Q18" s="172">
        <v>30</v>
      </c>
      <c r="R18" s="172"/>
      <c r="S18" s="172"/>
      <c r="T18" s="172">
        <v>20</v>
      </c>
      <c r="U18" s="172"/>
      <c r="V18" s="172"/>
      <c r="W18" s="172"/>
      <c r="X18" s="172">
        <v>40.68</v>
      </c>
      <c r="Y18" s="172"/>
      <c r="Z18" s="172">
        <f t="shared" si="0"/>
        <v>188.65</v>
      </c>
    </row>
    <row r="19" s="148" customFormat="1" ht="16" customHeight="1" spans="1:26">
      <c r="A19" s="165">
        <v>15</v>
      </c>
      <c r="B19" s="165" t="s">
        <v>27</v>
      </c>
      <c r="C19" s="172"/>
      <c r="D19" s="172"/>
      <c r="E19" s="172"/>
      <c r="F19" s="172"/>
      <c r="G19" s="172"/>
      <c r="H19" s="172"/>
      <c r="I19" s="172"/>
      <c r="J19" s="172"/>
      <c r="K19" s="172"/>
      <c r="L19" s="172"/>
      <c r="M19" s="172"/>
      <c r="N19" s="172"/>
      <c r="O19" s="172"/>
      <c r="P19" s="172"/>
      <c r="Q19" s="172"/>
      <c r="R19" s="172"/>
      <c r="S19" s="172"/>
      <c r="T19" s="172">
        <v>36.8</v>
      </c>
      <c r="U19" s="172"/>
      <c r="V19" s="172"/>
      <c r="W19" s="172"/>
      <c r="X19" s="172">
        <v>53.28</v>
      </c>
      <c r="Y19" s="172"/>
      <c r="Z19" s="172">
        <f t="shared" si="0"/>
        <v>90.08</v>
      </c>
    </row>
    <row r="20" s="148" customFormat="1" ht="16" customHeight="1" spans="1:26">
      <c r="A20" s="165">
        <v>16</v>
      </c>
      <c r="B20" s="165" t="s">
        <v>28</v>
      </c>
      <c r="C20" s="172"/>
      <c r="D20" s="172"/>
      <c r="E20" s="172"/>
      <c r="F20" s="172"/>
      <c r="G20" s="172"/>
      <c r="H20" s="172">
        <v>8</v>
      </c>
      <c r="I20" s="172"/>
      <c r="J20" s="172"/>
      <c r="K20" s="172"/>
      <c r="L20" s="172"/>
      <c r="M20" s="172"/>
      <c r="N20" s="172"/>
      <c r="O20" s="172"/>
      <c r="P20" s="172"/>
      <c r="Q20" s="172"/>
      <c r="R20" s="172"/>
      <c r="S20" s="172"/>
      <c r="T20" s="172">
        <v>16</v>
      </c>
      <c r="U20" s="172"/>
      <c r="V20" s="172"/>
      <c r="W20" s="172"/>
      <c r="X20" s="172">
        <v>19.44</v>
      </c>
      <c r="Y20" s="172"/>
      <c r="Z20" s="172">
        <f t="shared" si="0"/>
        <v>43.44</v>
      </c>
    </row>
    <row r="21" s="148" customFormat="1" ht="16" customHeight="1" spans="1:26">
      <c r="A21" s="165">
        <v>17</v>
      </c>
      <c r="B21" s="165" t="s">
        <v>29</v>
      </c>
      <c r="C21" s="172"/>
      <c r="D21" s="172"/>
      <c r="E21" s="172"/>
      <c r="F21" s="172"/>
      <c r="G21" s="172">
        <v>14.95</v>
      </c>
      <c r="H21" s="172">
        <v>8</v>
      </c>
      <c r="I21" s="172"/>
      <c r="J21" s="172">
        <v>10</v>
      </c>
      <c r="K21" s="172"/>
      <c r="L21" s="172">
        <v>15</v>
      </c>
      <c r="M21" s="172"/>
      <c r="N21" s="172"/>
      <c r="O21" s="172"/>
      <c r="P21" s="172">
        <v>7</v>
      </c>
      <c r="Q21" s="172"/>
      <c r="R21" s="172"/>
      <c r="S21" s="172"/>
      <c r="T21" s="172">
        <v>32</v>
      </c>
      <c r="U21" s="172"/>
      <c r="V21" s="172"/>
      <c r="W21" s="172"/>
      <c r="X21" s="172">
        <v>43.56</v>
      </c>
      <c r="Y21" s="172"/>
      <c r="Z21" s="172">
        <f t="shared" si="0"/>
        <v>130.51</v>
      </c>
    </row>
    <row r="22" s="148" customFormat="1" ht="16" customHeight="1" spans="1:26">
      <c r="A22" s="165">
        <v>18</v>
      </c>
      <c r="B22" s="165" t="s">
        <v>30</v>
      </c>
      <c r="C22" s="172"/>
      <c r="D22" s="172"/>
      <c r="E22" s="172"/>
      <c r="F22" s="172"/>
      <c r="G22" s="172">
        <v>39.8</v>
      </c>
      <c r="H22" s="172"/>
      <c r="I22" s="172"/>
      <c r="J22" s="172"/>
      <c r="K22" s="172"/>
      <c r="L22" s="172"/>
      <c r="M22" s="172"/>
      <c r="N22" s="172"/>
      <c r="O22" s="172"/>
      <c r="P22" s="172"/>
      <c r="Q22" s="172"/>
      <c r="R22" s="172"/>
      <c r="S22" s="172"/>
      <c r="T22" s="172">
        <v>49.6</v>
      </c>
      <c r="U22" s="172">
        <v>60</v>
      </c>
      <c r="V22" s="172"/>
      <c r="W22" s="172"/>
      <c r="X22" s="172">
        <v>63</v>
      </c>
      <c r="Y22" s="172"/>
      <c r="Z22" s="172">
        <f t="shared" si="0"/>
        <v>212.4</v>
      </c>
    </row>
    <row r="23" s="148" customFormat="1" ht="16" customHeight="1" spans="1:26">
      <c r="A23" s="165">
        <v>19</v>
      </c>
      <c r="B23" s="165" t="s">
        <v>31</v>
      </c>
      <c r="C23" s="172"/>
      <c r="D23" s="172"/>
      <c r="E23" s="172"/>
      <c r="F23" s="172"/>
      <c r="G23" s="172"/>
      <c r="H23" s="172">
        <v>8</v>
      </c>
      <c r="I23" s="172"/>
      <c r="J23" s="172"/>
      <c r="K23" s="172"/>
      <c r="L23" s="172"/>
      <c r="M23" s="172"/>
      <c r="N23" s="172"/>
      <c r="O23" s="172"/>
      <c r="P23" s="172">
        <v>6</v>
      </c>
      <c r="Q23" s="172"/>
      <c r="R23" s="172"/>
      <c r="S23" s="172"/>
      <c r="T23" s="172">
        <v>36.2</v>
      </c>
      <c r="U23" s="172"/>
      <c r="V23" s="172"/>
      <c r="W23" s="172"/>
      <c r="X23" s="172">
        <v>55.08</v>
      </c>
      <c r="Y23" s="172"/>
      <c r="Z23" s="172">
        <f t="shared" si="0"/>
        <v>105.28</v>
      </c>
    </row>
    <row r="24" s="148" customFormat="1" ht="16" customHeight="1" spans="1:29">
      <c r="A24" s="165">
        <v>20</v>
      </c>
      <c r="B24" s="165" t="s">
        <v>32</v>
      </c>
      <c r="C24" s="172"/>
      <c r="D24" s="172"/>
      <c r="E24" s="172"/>
      <c r="F24" s="172"/>
      <c r="G24" s="172"/>
      <c r="H24" s="172">
        <v>7</v>
      </c>
      <c r="I24" s="172"/>
      <c r="J24" s="172"/>
      <c r="K24" s="172"/>
      <c r="L24" s="172"/>
      <c r="M24" s="172"/>
      <c r="N24" s="172"/>
      <c r="O24" s="172"/>
      <c r="P24" s="172">
        <v>20</v>
      </c>
      <c r="Q24" s="172"/>
      <c r="R24" s="172"/>
      <c r="S24" s="172"/>
      <c r="T24" s="172">
        <v>16</v>
      </c>
      <c r="U24" s="172"/>
      <c r="V24" s="172"/>
      <c r="W24" s="172"/>
      <c r="X24" s="172">
        <v>29.52</v>
      </c>
      <c r="Y24" s="172"/>
      <c r="Z24" s="172">
        <f t="shared" si="0"/>
        <v>72.52</v>
      </c>
      <c r="AC24" s="192"/>
    </row>
    <row r="25" s="148" customFormat="1" ht="16" customHeight="1" spans="1:26">
      <c r="A25" s="165">
        <v>21</v>
      </c>
      <c r="B25" s="165" t="s">
        <v>33</v>
      </c>
      <c r="C25" s="172"/>
      <c r="D25" s="172"/>
      <c r="E25" s="172"/>
      <c r="F25" s="172">
        <v>34.86</v>
      </c>
      <c r="G25" s="172"/>
      <c r="H25" s="172">
        <v>5.14</v>
      </c>
      <c r="I25" s="172"/>
      <c r="J25" s="172"/>
      <c r="K25" s="172"/>
      <c r="L25" s="172">
        <v>15</v>
      </c>
      <c r="M25" s="172"/>
      <c r="N25" s="172"/>
      <c r="O25" s="172"/>
      <c r="P25" s="172"/>
      <c r="Q25" s="172"/>
      <c r="R25" s="172"/>
      <c r="S25" s="172"/>
      <c r="T25" s="172">
        <v>5.6</v>
      </c>
      <c r="U25" s="172"/>
      <c r="V25" s="172"/>
      <c r="W25" s="172"/>
      <c r="X25" s="172">
        <v>19.8</v>
      </c>
      <c r="Y25" s="172"/>
      <c r="Z25" s="172">
        <f t="shared" si="0"/>
        <v>80.4</v>
      </c>
    </row>
    <row r="26" s="148" customFormat="1" ht="14.25" spans="1:26">
      <c r="A26" s="165">
        <v>22</v>
      </c>
      <c r="B26" s="165" t="s">
        <v>34</v>
      </c>
      <c r="C26" s="172"/>
      <c r="D26" s="172"/>
      <c r="E26" s="172"/>
      <c r="F26" s="172"/>
      <c r="G26" s="172"/>
      <c r="H26" s="172">
        <v>30</v>
      </c>
      <c r="I26" s="172"/>
      <c r="J26" s="172"/>
      <c r="K26" s="172"/>
      <c r="L26" s="172"/>
      <c r="M26" s="172"/>
      <c r="N26" s="172"/>
      <c r="O26" s="172"/>
      <c r="P26" s="172"/>
      <c r="Q26" s="172"/>
      <c r="R26" s="172"/>
      <c r="S26" s="172"/>
      <c r="T26" s="172">
        <v>4</v>
      </c>
      <c r="U26" s="172"/>
      <c r="V26" s="172"/>
      <c r="W26" s="172"/>
      <c r="X26" s="172">
        <v>23.04</v>
      </c>
      <c r="Y26" s="172"/>
      <c r="Z26" s="172">
        <f t="shared" si="0"/>
        <v>57.04</v>
      </c>
    </row>
    <row r="27" s="148" customFormat="1" ht="14.25" spans="1:26">
      <c r="A27" s="165">
        <v>23</v>
      </c>
      <c r="B27" s="165" t="s">
        <v>35</v>
      </c>
      <c r="C27" s="172"/>
      <c r="D27" s="172"/>
      <c r="E27" s="172"/>
      <c r="F27" s="172"/>
      <c r="G27" s="172">
        <v>77.6</v>
      </c>
      <c r="H27" s="172"/>
      <c r="I27" s="172"/>
      <c r="J27" s="172"/>
      <c r="K27" s="172"/>
      <c r="L27" s="172">
        <v>5</v>
      </c>
      <c r="M27" s="172"/>
      <c r="N27" s="172"/>
      <c r="O27" s="172"/>
      <c r="P27" s="172"/>
      <c r="Q27" s="172"/>
      <c r="R27" s="172"/>
      <c r="S27" s="172"/>
      <c r="T27" s="172">
        <v>40</v>
      </c>
      <c r="U27" s="172"/>
      <c r="V27" s="172"/>
      <c r="W27" s="172"/>
      <c r="X27" s="172">
        <v>49.68</v>
      </c>
      <c r="Y27" s="172"/>
      <c r="Z27" s="172">
        <f t="shared" si="0"/>
        <v>172.28</v>
      </c>
    </row>
    <row r="28" s="148" customFormat="1" ht="14.25" spans="1:26">
      <c r="A28" s="165">
        <v>24</v>
      </c>
      <c r="B28" s="165" t="s">
        <v>36</v>
      </c>
      <c r="C28" s="172"/>
      <c r="D28" s="172"/>
      <c r="E28" s="172"/>
      <c r="F28" s="172"/>
      <c r="G28" s="172"/>
      <c r="H28" s="172">
        <v>20</v>
      </c>
      <c r="I28" s="172"/>
      <c r="J28" s="172">
        <v>3.12</v>
      </c>
      <c r="K28" s="172"/>
      <c r="L28" s="172">
        <v>2.88</v>
      </c>
      <c r="M28" s="172"/>
      <c r="N28" s="172"/>
      <c r="O28" s="172"/>
      <c r="P28" s="172"/>
      <c r="Q28" s="172"/>
      <c r="R28" s="172"/>
      <c r="S28" s="172"/>
      <c r="T28" s="172">
        <v>10.4</v>
      </c>
      <c r="U28" s="172"/>
      <c r="V28" s="172"/>
      <c r="W28" s="172"/>
      <c r="X28" s="172">
        <v>22.68</v>
      </c>
      <c r="Y28" s="172"/>
      <c r="Z28" s="172">
        <f t="shared" si="0"/>
        <v>59.08</v>
      </c>
    </row>
    <row r="29" s="148" customFormat="1" ht="14.25" spans="1:26">
      <c r="A29" s="165">
        <v>25</v>
      </c>
      <c r="B29" s="165" t="s">
        <v>37</v>
      </c>
      <c r="C29" s="172"/>
      <c r="D29" s="172"/>
      <c r="E29" s="172"/>
      <c r="F29" s="172"/>
      <c r="G29" s="172"/>
      <c r="H29" s="172"/>
      <c r="I29" s="172"/>
      <c r="J29" s="172"/>
      <c r="K29" s="172"/>
      <c r="L29" s="172"/>
      <c r="M29" s="172"/>
      <c r="N29" s="172"/>
      <c r="O29" s="172"/>
      <c r="P29" s="172"/>
      <c r="Q29" s="172"/>
      <c r="R29" s="172"/>
      <c r="S29" s="172"/>
      <c r="T29" s="172">
        <v>12</v>
      </c>
      <c r="U29" s="172"/>
      <c r="V29" s="172"/>
      <c r="W29" s="172"/>
      <c r="X29" s="172">
        <v>26.64</v>
      </c>
      <c r="Y29" s="172"/>
      <c r="Z29" s="172">
        <f t="shared" si="0"/>
        <v>38.64</v>
      </c>
    </row>
    <row r="30" s="148" customFormat="1" ht="14.25" spans="1:26">
      <c r="A30" s="165">
        <v>26</v>
      </c>
      <c r="B30" s="165" t="s">
        <v>38</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v>250</v>
      </c>
      <c r="Z30" s="172">
        <f t="shared" si="0"/>
        <v>250</v>
      </c>
    </row>
    <row r="31" s="148" customFormat="1" ht="15" customHeight="1" spans="1:26">
      <c r="A31" s="165">
        <v>27</v>
      </c>
      <c r="B31" s="165" t="s">
        <v>39</v>
      </c>
      <c r="C31" s="172"/>
      <c r="D31" s="172"/>
      <c r="E31" s="172"/>
      <c r="F31" s="174">
        <v>1381</v>
      </c>
      <c r="G31" s="172">
        <v>49.38</v>
      </c>
      <c r="H31" s="172">
        <v>300.86</v>
      </c>
      <c r="I31" s="172">
        <v>517</v>
      </c>
      <c r="J31" s="172">
        <v>1431.18</v>
      </c>
      <c r="K31" s="172">
        <v>3762.9</v>
      </c>
      <c r="L31" s="172">
        <v>35.12</v>
      </c>
      <c r="M31" s="172"/>
      <c r="N31" s="172">
        <v>690</v>
      </c>
      <c r="O31" s="172">
        <v>203.5</v>
      </c>
      <c r="P31" s="172"/>
      <c r="Q31" s="172"/>
      <c r="R31" s="172"/>
      <c r="S31" s="172"/>
      <c r="T31" s="172"/>
      <c r="U31" s="172"/>
      <c r="V31" s="172"/>
      <c r="W31" s="172"/>
      <c r="X31" s="172"/>
      <c r="Y31" s="172"/>
      <c r="Z31" s="172">
        <f t="shared" si="0"/>
        <v>8370.94</v>
      </c>
    </row>
    <row r="32" s="148" customFormat="1" ht="20" customHeight="1" spans="1:26">
      <c r="A32" s="165">
        <v>28</v>
      </c>
      <c r="B32" s="165" t="s">
        <v>40</v>
      </c>
      <c r="C32" s="172"/>
      <c r="D32" s="172"/>
      <c r="E32" s="172"/>
      <c r="F32" s="172"/>
      <c r="G32" s="172"/>
      <c r="H32" s="172"/>
      <c r="I32" s="172"/>
      <c r="J32" s="172">
        <v>112.9</v>
      </c>
      <c r="K32" s="172">
        <v>57.1</v>
      </c>
      <c r="L32" s="172"/>
      <c r="M32" s="172"/>
      <c r="N32" s="172"/>
      <c r="O32" s="172"/>
      <c r="P32" s="172"/>
      <c r="Q32" s="172"/>
      <c r="R32" s="172"/>
      <c r="S32" s="172"/>
      <c r="T32" s="172"/>
      <c r="U32" s="172"/>
      <c r="V32" s="172"/>
      <c r="W32" s="172"/>
      <c r="X32" s="172"/>
      <c r="Y32" s="172"/>
      <c r="Z32" s="172">
        <f t="shared" si="0"/>
        <v>170</v>
      </c>
    </row>
    <row r="33" s="148" customFormat="1" ht="18" customHeight="1" spans="1:26">
      <c r="A33" s="165">
        <v>29</v>
      </c>
      <c r="B33" s="165" t="s">
        <v>41</v>
      </c>
      <c r="C33" s="172">
        <v>370</v>
      </c>
      <c r="D33" s="172">
        <v>760</v>
      </c>
      <c r="E33" s="172">
        <v>1000</v>
      </c>
      <c r="F33" s="172"/>
      <c r="G33" s="172"/>
      <c r="H33" s="172"/>
      <c r="I33" s="172"/>
      <c r="J33" s="172"/>
      <c r="K33" s="172"/>
      <c r="L33" s="172"/>
      <c r="M33" s="172"/>
      <c r="N33" s="172"/>
      <c r="O33" s="172"/>
      <c r="P33" s="172">
        <v>765</v>
      </c>
      <c r="Q33" s="172"/>
      <c r="R33" s="172"/>
      <c r="S33" s="172"/>
      <c r="T33" s="172"/>
      <c r="U33" s="172"/>
      <c r="V33" s="172"/>
      <c r="W33" s="172"/>
      <c r="X33" s="172"/>
      <c r="Y33" s="172">
        <v>100</v>
      </c>
      <c r="Z33" s="172">
        <f t="shared" si="0"/>
        <v>2995</v>
      </c>
    </row>
    <row r="34" s="148" customFormat="1" ht="18" customHeight="1" spans="1:26">
      <c r="A34" s="165">
        <v>30</v>
      </c>
      <c r="B34" s="165" t="s">
        <v>42</v>
      </c>
      <c r="C34" s="172">
        <v>100</v>
      </c>
      <c r="D34" s="172"/>
      <c r="E34" s="172"/>
      <c r="F34" s="172"/>
      <c r="G34" s="172"/>
      <c r="H34" s="172"/>
      <c r="I34" s="172"/>
      <c r="J34" s="172"/>
      <c r="K34" s="172"/>
      <c r="L34" s="172"/>
      <c r="M34" s="172"/>
      <c r="N34" s="172"/>
      <c r="O34" s="172"/>
      <c r="P34" s="172"/>
      <c r="Q34" s="172"/>
      <c r="R34" s="172"/>
      <c r="S34" s="172"/>
      <c r="T34" s="172"/>
      <c r="U34" s="172"/>
      <c r="V34" s="172"/>
      <c r="W34" s="172"/>
      <c r="X34" s="172"/>
      <c r="Y34" s="172"/>
      <c r="Z34" s="172">
        <f t="shared" si="0"/>
        <v>100</v>
      </c>
    </row>
    <row r="35" s="148" customFormat="1" ht="18" customHeight="1" spans="1:26">
      <c r="A35" s="165">
        <v>31</v>
      </c>
      <c r="B35" s="165" t="s">
        <v>43</v>
      </c>
      <c r="C35" s="172">
        <v>300</v>
      </c>
      <c r="D35" s="172"/>
      <c r="E35" s="172"/>
      <c r="F35" s="172"/>
      <c r="G35" s="172"/>
      <c r="H35" s="172"/>
      <c r="I35" s="172"/>
      <c r="J35" s="172"/>
      <c r="K35" s="172"/>
      <c r="L35" s="172"/>
      <c r="M35" s="172"/>
      <c r="N35" s="172"/>
      <c r="O35" s="172"/>
      <c r="P35" s="172"/>
      <c r="Q35" s="172"/>
      <c r="R35" s="172"/>
      <c r="S35" s="172"/>
      <c r="T35" s="172"/>
      <c r="U35" s="172"/>
      <c r="V35" s="172"/>
      <c r="W35" s="172"/>
      <c r="X35" s="172"/>
      <c r="Y35" s="172"/>
      <c r="Z35" s="172">
        <f t="shared" si="0"/>
        <v>300</v>
      </c>
    </row>
    <row r="36" s="148" customFormat="1" ht="21" customHeight="1" spans="1:26">
      <c r="A36" s="165">
        <v>32</v>
      </c>
      <c r="B36" s="165" t="s">
        <v>44</v>
      </c>
      <c r="C36" s="172"/>
      <c r="D36" s="172"/>
      <c r="E36" s="172"/>
      <c r="F36" s="172"/>
      <c r="G36" s="172"/>
      <c r="H36" s="172"/>
      <c r="I36" s="172"/>
      <c r="J36" s="172"/>
      <c r="K36" s="172"/>
      <c r="L36" s="172"/>
      <c r="M36" s="172"/>
      <c r="N36" s="172"/>
      <c r="O36" s="172"/>
      <c r="P36" s="172"/>
      <c r="Q36" s="172"/>
      <c r="R36" s="172"/>
      <c r="S36" s="172"/>
      <c r="T36" s="172">
        <v>1016.14</v>
      </c>
      <c r="U36" s="172">
        <v>493.86</v>
      </c>
      <c r="V36" s="172">
        <v>336</v>
      </c>
      <c r="W36" s="172">
        <v>98</v>
      </c>
      <c r="X36" s="172"/>
      <c r="Y36" s="172"/>
      <c r="Z36" s="172">
        <f t="shared" si="0"/>
        <v>1944</v>
      </c>
    </row>
    <row r="37" s="148" customFormat="1" ht="20" customHeight="1" spans="1:26">
      <c r="A37" s="165">
        <v>33</v>
      </c>
      <c r="B37" s="165" t="s">
        <v>45</v>
      </c>
      <c r="C37" s="172">
        <v>300</v>
      </c>
      <c r="D37" s="172"/>
      <c r="E37" s="172"/>
      <c r="F37" s="172"/>
      <c r="G37" s="172"/>
      <c r="H37" s="172"/>
      <c r="I37" s="172"/>
      <c r="J37" s="172"/>
      <c r="K37" s="172"/>
      <c r="L37" s="172"/>
      <c r="M37" s="172"/>
      <c r="N37" s="172"/>
      <c r="O37" s="172"/>
      <c r="P37" s="172"/>
      <c r="Q37" s="172"/>
      <c r="R37" s="172"/>
      <c r="S37" s="172">
        <v>100</v>
      </c>
      <c r="T37" s="172"/>
      <c r="U37" s="172"/>
      <c r="V37" s="172"/>
      <c r="W37" s="172">
        <v>80</v>
      </c>
      <c r="X37" s="172"/>
      <c r="Y37" s="172">
        <v>844.14</v>
      </c>
      <c r="Z37" s="172">
        <f t="shared" si="0"/>
        <v>1324.14</v>
      </c>
    </row>
    <row r="38" s="148" customFormat="1" ht="15" customHeight="1" spans="1:26">
      <c r="A38" s="165"/>
      <c r="B38" s="165" t="s">
        <v>46</v>
      </c>
      <c r="C38" s="175">
        <f>SUM(C5:E37)</f>
        <v>2955</v>
      </c>
      <c r="D38" s="176"/>
      <c r="E38" s="176"/>
      <c r="F38" s="175">
        <f>SUM(F5:O37)</f>
        <v>9281.36</v>
      </c>
      <c r="G38" s="176"/>
      <c r="H38" s="176"/>
      <c r="I38" s="176"/>
      <c r="J38" s="176"/>
      <c r="K38" s="176"/>
      <c r="L38" s="176"/>
      <c r="M38" s="176"/>
      <c r="N38" s="176"/>
      <c r="O38" s="176"/>
      <c r="P38" s="175">
        <f>SUM(P5:R37)</f>
        <v>976</v>
      </c>
      <c r="Q38" s="176"/>
      <c r="R38" s="176"/>
      <c r="S38" s="175">
        <f>SUM(S5:S37)</f>
        <v>100</v>
      </c>
      <c r="T38" s="175">
        <f>SUM(T5:W37)</f>
        <v>2775</v>
      </c>
      <c r="U38" s="176"/>
      <c r="V38" s="176"/>
      <c r="W38" s="190"/>
      <c r="X38" s="190">
        <f t="shared" ref="X38:Z38" si="1">SUM(X5:X37)</f>
        <v>873</v>
      </c>
      <c r="Y38" s="190">
        <f t="shared" si="1"/>
        <v>1194.14</v>
      </c>
      <c r="Z38" s="172">
        <f t="shared" si="1"/>
        <v>18154.5</v>
      </c>
    </row>
    <row r="39" s="159" customFormat="1" ht="14.25" spans="1:26">
      <c r="A39" s="177" t="s">
        <v>47</v>
      </c>
      <c r="B39" s="178" t="s">
        <v>48</v>
      </c>
      <c r="C39" s="179"/>
      <c r="D39" s="179"/>
      <c r="E39" s="179"/>
      <c r="F39" s="179"/>
      <c r="G39" s="179">
        <f>SUM(G5:G37)</f>
        <v>326</v>
      </c>
      <c r="H39" s="179"/>
      <c r="I39" s="179"/>
      <c r="J39" s="179"/>
      <c r="K39" s="179"/>
      <c r="L39" s="179"/>
      <c r="M39" s="179"/>
      <c r="N39" s="179"/>
      <c r="O39" s="179">
        <f t="shared" ref="O39:Q39" si="2">SUM(O5:O37)</f>
        <v>203.5</v>
      </c>
      <c r="P39" s="179">
        <f t="shared" si="2"/>
        <v>809</v>
      </c>
      <c r="Q39" s="179">
        <f t="shared" si="2"/>
        <v>109</v>
      </c>
      <c r="R39" s="179">
        <v>58</v>
      </c>
      <c r="S39" s="179"/>
      <c r="T39" s="179"/>
      <c r="U39" s="179"/>
      <c r="V39" s="181">
        <v>336</v>
      </c>
      <c r="W39" s="179">
        <f>SUM(W5:W37)</f>
        <v>178</v>
      </c>
      <c r="X39" s="172"/>
      <c r="Y39" s="172"/>
      <c r="Z39" s="172">
        <f t="shared" ref="Z39:Z42" si="3">SUM(B39:Y39)</f>
        <v>2019.5</v>
      </c>
    </row>
    <row r="40" s="160" customFormat="1" ht="14.25" spans="1:26">
      <c r="A40" s="180"/>
      <c r="B40" s="174" t="s">
        <v>49</v>
      </c>
      <c r="C40" s="181">
        <f t="shared" ref="C40:F40" si="4">SUM(C5:C37)</f>
        <v>1190</v>
      </c>
      <c r="D40" s="181">
        <f t="shared" si="4"/>
        <v>765</v>
      </c>
      <c r="E40" s="181"/>
      <c r="F40" s="181">
        <f t="shared" si="4"/>
        <v>1525.86</v>
      </c>
      <c r="G40" s="181"/>
      <c r="H40" s="181">
        <f t="shared" ref="H40:J40" si="5">SUM(H5:H37)</f>
        <v>450</v>
      </c>
      <c r="I40" s="181">
        <f t="shared" si="5"/>
        <v>561</v>
      </c>
      <c r="J40" s="181">
        <f t="shared" si="5"/>
        <v>1559</v>
      </c>
      <c r="K40" s="181"/>
      <c r="L40" s="181">
        <f>SUM(L5:L37)</f>
        <v>83</v>
      </c>
      <c r="M40" s="181"/>
      <c r="O40" s="181"/>
      <c r="P40" s="181"/>
      <c r="Q40" s="181"/>
      <c r="R40" s="181"/>
      <c r="S40" s="181">
        <f t="shared" ref="S40:U40" si="6">SUM(S5:S37)</f>
        <v>100</v>
      </c>
      <c r="T40" s="181">
        <f t="shared" si="6"/>
        <v>1582.14</v>
      </c>
      <c r="U40" s="181">
        <f t="shared" si="6"/>
        <v>678.86</v>
      </c>
      <c r="W40" s="181"/>
      <c r="X40" s="172">
        <f>SUM(X5:X37)</f>
        <v>873</v>
      </c>
      <c r="Y40" s="172">
        <f>SUM(Y5:Y37)</f>
        <v>1194.14</v>
      </c>
      <c r="Z40" s="172">
        <f t="shared" si="3"/>
        <v>10562</v>
      </c>
    </row>
    <row r="41" s="159" customFormat="1" ht="14.25" spans="1:26">
      <c r="A41" s="182"/>
      <c r="B41" s="178" t="s">
        <v>50</v>
      </c>
      <c r="C41" s="179"/>
      <c r="D41" s="179"/>
      <c r="E41" s="179"/>
      <c r="F41" s="179"/>
      <c r="G41" s="179"/>
      <c r="H41" s="179"/>
      <c r="I41" s="179"/>
      <c r="J41" s="179"/>
      <c r="K41" s="179"/>
      <c r="L41" s="179"/>
      <c r="M41" s="179"/>
      <c r="N41" s="181">
        <f>SUM(N5:N37)</f>
        <v>690</v>
      </c>
      <c r="O41" s="179"/>
      <c r="P41" s="179"/>
      <c r="Q41" s="179"/>
      <c r="R41" s="179"/>
      <c r="S41" s="179"/>
      <c r="T41" s="179"/>
      <c r="U41" s="179"/>
      <c r="V41" s="179"/>
      <c r="W41" s="179"/>
      <c r="X41" s="172"/>
      <c r="Y41" s="172"/>
      <c r="Z41" s="172">
        <f t="shared" si="3"/>
        <v>690</v>
      </c>
    </row>
    <row r="42" s="159" customFormat="1" ht="14.25" spans="1:26">
      <c r="A42" s="182"/>
      <c r="B42" s="178" t="s">
        <v>51</v>
      </c>
      <c r="C42" s="179"/>
      <c r="D42" s="179"/>
      <c r="E42" s="179">
        <v>1000</v>
      </c>
      <c r="F42" s="179"/>
      <c r="G42" s="179"/>
      <c r="H42" s="179"/>
      <c r="I42" s="179"/>
      <c r="J42" s="179"/>
      <c r="K42" s="179">
        <v>3820</v>
      </c>
      <c r="L42" s="179"/>
      <c r="M42" s="179">
        <v>63</v>
      </c>
      <c r="N42" s="181"/>
      <c r="O42" s="179"/>
      <c r="P42" s="179"/>
      <c r="Q42" s="179"/>
      <c r="R42" s="179"/>
      <c r="S42" s="179"/>
      <c r="T42" s="179"/>
      <c r="U42" s="179"/>
      <c r="V42" s="179"/>
      <c r="W42" s="179"/>
      <c r="X42" s="172"/>
      <c r="Y42" s="172"/>
      <c r="Z42" s="172">
        <f t="shared" si="3"/>
        <v>4883</v>
      </c>
    </row>
    <row r="43" s="148" customFormat="1" ht="51" customHeight="1" spans="1:26">
      <c r="A43" s="182"/>
      <c r="B43" s="178" t="s">
        <v>52</v>
      </c>
      <c r="C43" s="172" t="s">
        <v>53</v>
      </c>
      <c r="D43" s="183" t="s">
        <v>54</v>
      </c>
      <c r="E43" s="183" t="s">
        <v>55</v>
      </c>
      <c r="F43" s="183" t="s">
        <v>56</v>
      </c>
      <c r="G43" s="183" t="s">
        <v>57</v>
      </c>
      <c r="H43" s="183" t="s">
        <v>58</v>
      </c>
      <c r="I43" s="183" t="s">
        <v>59</v>
      </c>
      <c r="J43" s="183" t="s">
        <v>60</v>
      </c>
      <c r="K43" s="183" t="s">
        <v>55</v>
      </c>
      <c r="L43" s="183" t="s">
        <v>61</v>
      </c>
      <c r="M43" s="183" t="s">
        <v>55</v>
      </c>
      <c r="N43" s="183" t="s">
        <v>62</v>
      </c>
      <c r="O43" s="183" t="s">
        <v>63</v>
      </c>
      <c r="P43" s="183" t="s">
        <v>64</v>
      </c>
      <c r="Q43" s="183" t="s">
        <v>63</v>
      </c>
      <c r="R43" s="183" t="s">
        <v>65</v>
      </c>
      <c r="S43" s="191" t="s">
        <v>54</v>
      </c>
      <c r="T43" s="183" t="s">
        <v>56</v>
      </c>
      <c r="U43" s="191" t="s">
        <v>54</v>
      </c>
      <c r="V43" s="183" t="s">
        <v>66</v>
      </c>
      <c r="W43" s="183" t="s">
        <v>57</v>
      </c>
      <c r="X43" s="191" t="s">
        <v>54</v>
      </c>
      <c r="Y43" s="191" t="s">
        <v>54</v>
      </c>
      <c r="Z43" s="193"/>
    </row>
    <row r="44" s="148" customFormat="1" ht="42" customHeight="1" spans="1:26">
      <c r="A44" s="182"/>
      <c r="B44" s="178" t="s">
        <v>67</v>
      </c>
      <c r="C44" s="184" t="s">
        <v>68</v>
      </c>
      <c r="D44" s="184" t="s">
        <v>69</v>
      </c>
      <c r="E44" s="184" t="s">
        <v>70</v>
      </c>
      <c r="F44" s="184" t="s">
        <v>71</v>
      </c>
      <c r="G44" s="184" t="s">
        <v>72</v>
      </c>
      <c r="H44" s="184" t="s">
        <v>73</v>
      </c>
      <c r="I44" s="184" t="s">
        <v>74</v>
      </c>
      <c r="J44" s="184" t="s">
        <v>75</v>
      </c>
      <c r="K44" s="184" t="s">
        <v>76</v>
      </c>
      <c r="L44" s="184" t="s">
        <v>77</v>
      </c>
      <c r="M44" s="184" t="s">
        <v>78</v>
      </c>
      <c r="N44" s="184" t="s">
        <v>79</v>
      </c>
      <c r="O44" s="184" t="s">
        <v>80</v>
      </c>
      <c r="P44" s="184" t="s">
        <v>81</v>
      </c>
      <c r="Q44" s="184" t="s">
        <v>80</v>
      </c>
      <c r="R44" s="184" t="s">
        <v>82</v>
      </c>
      <c r="S44" s="191" t="s">
        <v>69</v>
      </c>
      <c r="T44" s="184" t="s">
        <v>71</v>
      </c>
      <c r="U44" s="191" t="s">
        <v>69</v>
      </c>
      <c r="V44" s="184" t="s">
        <v>83</v>
      </c>
      <c r="W44" s="184" t="s">
        <v>72</v>
      </c>
      <c r="X44" s="191" t="s">
        <v>69</v>
      </c>
      <c r="Y44" s="191" t="s">
        <v>69</v>
      </c>
      <c r="Z44" s="193"/>
    </row>
    <row r="45" s="148" customFormat="1" ht="85" customHeight="1" spans="1:26">
      <c r="A45" s="185"/>
      <c r="B45" s="178" t="s">
        <v>84</v>
      </c>
      <c r="C45" s="186" t="s">
        <v>85</v>
      </c>
      <c r="D45" s="186" t="s">
        <v>86</v>
      </c>
      <c r="E45" s="186" t="s">
        <v>87</v>
      </c>
      <c r="F45" s="186" t="s">
        <v>88</v>
      </c>
      <c r="G45" s="186" t="s">
        <v>89</v>
      </c>
      <c r="H45" s="186" t="s">
        <v>90</v>
      </c>
      <c r="I45" s="186" t="s">
        <v>91</v>
      </c>
      <c r="J45" s="186" t="s">
        <v>92</v>
      </c>
      <c r="K45" s="186" t="s">
        <v>93</v>
      </c>
      <c r="L45" s="186" t="s">
        <v>94</v>
      </c>
      <c r="M45" s="186" t="s">
        <v>95</v>
      </c>
      <c r="N45" s="186" t="s">
        <v>96</v>
      </c>
      <c r="O45" s="186" t="s">
        <v>97</v>
      </c>
      <c r="P45" s="186" t="s">
        <v>97</v>
      </c>
      <c r="Q45" s="186" t="s">
        <v>97</v>
      </c>
      <c r="R45" s="186" t="s">
        <v>98</v>
      </c>
      <c r="S45" s="186" t="s">
        <v>86</v>
      </c>
      <c r="T45" s="186" t="s">
        <v>88</v>
      </c>
      <c r="U45" s="186" t="s">
        <v>86</v>
      </c>
      <c r="V45" s="186" t="s">
        <v>99</v>
      </c>
      <c r="W45" s="184" t="s">
        <v>89</v>
      </c>
      <c r="X45" s="186" t="s">
        <v>86</v>
      </c>
      <c r="Y45" s="186" t="s">
        <v>86</v>
      </c>
      <c r="Z45" s="193"/>
    </row>
  </sheetData>
  <mergeCells count="15">
    <mergeCell ref="A1:B1"/>
    <mergeCell ref="A2:Z2"/>
    <mergeCell ref="C3:Y3"/>
    <mergeCell ref="C4:E4"/>
    <mergeCell ref="F4:O4"/>
    <mergeCell ref="P4:R4"/>
    <mergeCell ref="T4:W4"/>
    <mergeCell ref="C38:E38"/>
    <mergeCell ref="F38:O38"/>
    <mergeCell ref="P38:R38"/>
    <mergeCell ref="T38:W38"/>
    <mergeCell ref="A3:A4"/>
    <mergeCell ref="A39:A45"/>
    <mergeCell ref="B3:B4"/>
    <mergeCell ref="Z3:Z4"/>
  </mergeCells>
  <printOptions horizontalCentered="1"/>
  <pageMargins left="0.472222222222222" right="0.472222222222222" top="0.904861111111111" bottom="0.708333333333333" header="0.5" footer="0.511805555555556"/>
  <pageSetup paperSize="8" scale="8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F15" sqref="F15"/>
    </sheetView>
  </sheetViews>
  <sheetFormatPr defaultColWidth="11.375" defaultRowHeight="14.25" outlineLevelRow="6"/>
  <cols>
    <col min="1" max="1" width="10" style="148" customWidth="1"/>
    <col min="2" max="2" width="11.375" style="148" customWidth="1"/>
    <col min="3" max="3" width="14.75" style="148" customWidth="1"/>
    <col min="4" max="4" width="14.375" style="148" customWidth="1"/>
    <col min="5" max="6" width="14.125" style="148" customWidth="1"/>
    <col min="7" max="7" width="14.5" style="148" customWidth="1"/>
    <col min="8" max="8" width="12" style="148" customWidth="1"/>
    <col min="9" max="16384" width="11.375" style="148" customWidth="1"/>
  </cols>
  <sheetData>
    <row r="1" s="148" customFormat="1" ht="33.95" customHeight="1" spans="1:6">
      <c r="A1" s="149" t="s">
        <v>100</v>
      </c>
      <c r="B1" s="149"/>
      <c r="C1" s="149"/>
      <c r="D1" s="149"/>
      <c r="E1" s="149"/>
      <c r="F1" s="150"/>
    </row>
    <row r="2" s="148" customFormat="1" ht="60" customHeight="1" spans="1:9">
      <c r="A2" s="151" t="s">
        <v>101</v>
      </c>
      <c r="B2" s="152"/>
      <c r="C2" s="152"/>
      <c r="D2" s="152"/>
      <c r="E2" s="152"/>
      <c r="F2" s="152"/>
      <c r="G2" s="152"/>
      <c r="H2" s="152"/>
      <c r="I2" s="152"/>
    </row>
    <row r="3" s="148" customFormat="1" ht="27" customHeight="1" spans="1:9">
      <c r="A3" s="153" t="s">
        <v>102</v>
      </c>
      <c r="B3" s="153"/>
      <c r="C3" s="153"/>
      <c r="D3" s="153"/>
      <c r="E3" s="153"/>
      <c r="F3" s="153"/>
      <c r="G3" s="153"/>
      <c r="H3" s="153"/>
      <c r="I3" s="153"/>
    </row>
    <row r="4" s="148" customFormat="1" ht="36.95" customHeight="1" spans="1:9">
      <c r="A4" s="154" t="s">
        <v>103</v>
      </c>
      <c r="B4" s="155" t="s">
        <v>46</v>
      </c>
      <c r="C4" s="155"/>
      <c r="D4" s="155"/>
      <c r="E4" s="155"/>
      <c r="F4" s="155"/>
      <c r="G4" s="155"/>
      <c r="H4" s="155"/>
      <c r="I4" s="155"/>
    </row>
    <row r="5" s="148" customFormat="1" ht="60" customHeight="1" spans="1:9">
      <c r="A5" s="154"/>
      <c r="B5" s="155"/>
      <c r="C5" s="154" t="s">
        <v>6</v>
      </c>
      <c r="D5" s="156" t="s">
        <v>7</v>
      </c>
      <c r="E5" s="154" t="s">
        <v>8</v>
      </c>
      <c r="F5" s="154" t="s">
        <v>9</v>
      </c>
      <c r="G5" s="154" t="s">
        <v>10</v>
      </c>
      <c r="H5" s="154" t="s">
        <v>11</v>
      </c>
      <c r="I5" s="154" t="s">
        <v>12</v>
      </c>
    </row>
    <row r="6" s="148" customFormat="1" ht="36.95" customHeight="1" spans="1:9">
      <c r="A6" s="155" t="s">
        <v>104</v>
      </c>
      <c r="B6" s="155" t="s">
        <v>105</v>
      </c>
      <c r="C6" s="155" t="s">
        <v>105</v>
      </c>
      <c r="D6" s="155" t="s">
        <v>105</v>
      </c>
      <c r="E6" s="155" t="s">
        <v>105</v>
      </c>
      <c r="F6" s="155" t="s">
        <v>105</v>
      </c>
      <c r="G6" s="155" t="s">
        <v>105</v>
      </c>
      <c r="H6" s="155" t="s">
        <v>105</v>
      </c>
      <c r="I6" s="155" t="s">
        <v>105</v>
      </c>
    </row>
    <row r="7" s="148" customFormat="1" ht="29" customHeight="1" spans="1:9">
      <c r="A7" s="157">
        <v>182</v>
      </c>
      <c r="B7" s="158">
        <v>18154.5</v>
      </c>
      <c r="C7" s="158">
        <v>2955</v>
      </c>
      <c r="D7" s="158">
        <v>9281.36</v>
      </c>
      <c r="E7" s="158">
        <v>976</v>
      </c>
      <c r="F7" s="158">
        <v>100</v>
      </c>
      <c r="G7" s="158">
        <v>2775</v>
      </c>
      <c r="H7" s="158">
        <v>873</v>
      </c>
      <c r="I7" s="158">
        <v>1194.14</v>
      </c>
    </row>
  </sheetData>
  <mergeCells count="6">
    <mergeCell ref="A1:E1"/>
    <mergeCell ref="A2:I2"/>
    <mergeCell ref="A3:I3"/>
    <mergeCell ref="C4:I4"/>
    <mergeCell ref="A4:A5"/>
    <mergeCell ref="B4:B5"/>
  </mergeCells>
  <printOptions horizontalCentered="1"/>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2"/>
  <sheetViews>
    <sheetView zoomScale="85" zoomScaleNormal="85" workbookViewId="0">
      <pane xSplit="1" ySplit="7" topLeftCell="B8" activePane="bottomRight" state="frozen"/>
      <selection/>
      <selection pane="topRight"/>
      <selection pane="bottomLeft"/>
      <selection pane="bottomRight" activeCell="H222" sqref="H222"/>
    </sheetView>
  </sheetViews>
  <sheetFormatPr defaultColWidth="9.26666666666667" defaultRowHeight="87" customHeight="1"/>
  <cols>
    <col min="1" max="1" width="4.84166666666667" style="1" customWidth="1"/>
    <col min="2" max="3" width="5.725" style="5" customWidth="1"/>
    <col min="4" max="4" width="7.05833333333333" style="5" customWidth="1"/>
    <col min="5" max="6" width="6.60833333333333" style="5" customWidth="1"/>
    <col min="7" max="7" width="18.3833333333333" style="2" customWidth="1"/>
    <col min="8" max="8" width="12.9833333333333" style="5" customWidth="1"/>
    <col min="9" max="9" width="2.93333333333333" style="6" customWidth="1"/>
    <col min="10" max="11" width="8.81666666666667" style="7" customWidth="1"/>
    <col min="12" max="12" width="4.26666666666667" style="5" customWidth="1"/>
    <col min="13" max="13" width="6.35" style="5" customWidth="1"/>
    <col min="14" max="14" width="36.3833333333333" style="8" customWidth="1"/>
    <col min="15" max="15" width="8.46666666666667" style="9" customWidth="1"/>
    <col min="16" max="16" width="8.225" style="10" customWidth="1"/>
    <col min="17" max="17" width="5.43333333333333" style="10" customWidth="1"/>
    <col min="18" max="18" width="7.64166666666667" style="10" customWidth="1"/>
    <col min="19" max="19" width="5.58333333333333" style="10" customWidth="1"/>
    <col min="20" max="20" width="24.2416666666667" style="8" customWidth="1"/>
    <col min="21" max="16356" width="9.26666666666667" style="1" customWidth="1"/>
    <col min="16357" max="16384" width="9.26666666666667" style="1"/>
  </cols>
  <sheetData>
    <row r="1" s="1" customFormat="1" ht="20" customHeight="1" spans="1:20">
      <c r="A1" s="11" t="s">
        <v>106</v>
      </c>
      <c r="B1" s="12"/>
      <c r="C1" s="12"/>
      <c r="D1" s="12"/>
      <c r="E1" s="12"/>
      <c r="F1" s="12"/>
      <c r="G1" s="13"/>
      <c r="H1" s="13"/>
      <c r="I1" s="13"/>
      <c r="J1" s="12"/>
      <c r="K1" s="12"/>
      <c r="L1" s="12"/>
      <c r="M1" s="12"/>
      <c r="N1" s="12"/>
      <c r="O1" s="34"/>
      <c r="P1" s="35"/>
      <c r="Q1" s="35"/>
      <c r="R1" s="35"/>
      <c r="S1" s="35"/>
      <c r="T1" s="35"/>
    </row>
    <row r="2" ht="35" customHeight="1" spans="1:20">
      <c r="A2" s="14" t="s">
        <v>107</v>
      </c>
      <c r="B2" s="14"/>
      <c r="C2" s="14"/>
      <c r="D2" s="14"/>
      <c r="E2" s="14"/>
      <c r="F2" s="14"/>
      <c r="G2" s="14"/>
      <c r="H2" s="14"/>
      <c r="I2" s="14"/>
      <c r="J2" s="14"/>
      <c r="K2" s="14"/>
      <c r="L2" s="14"/>
      <c r="M2" s="14"/>
      <c r="N2" s="14"/>
      <c r="O2" s="14"/>
      <c r="P2" s="14"/>
      <c r="Q2" s="14"/>
      <c r="R2" s="14"/>
      <c r="S2" s="14"/>
      <c r="T2" s="14"/>
    </row>
    <row r="3" s="2" customFormat="1" ht="19" customHeight="1" spans="1:20">
      <c r="A3" s="15"/>
      <c r="B3" s="15"/>
      <c r="C3" s="16"/>
      <c r="D3" s="16"/>
      <c r="E3" s="16"/>
      <c r="F3" s="5"/>
      <c r="G3" s="5"/>
      <c r="H3" s="5"/>
      <c r="I3" s="6"/>
      <c r="J3" s="7"/>
      <c r="K3" s="7"/>
      <c r="L3" s="5"/>
      <c r="M3" s="5"/>
      <c r="N3" s="36"/>
      <c r="O3" s="37"/>
      <c r="P3" s="10"/>
      <c r="Q3" s="10"/>
      <c r="R3" s="10"/>
      <c r="S3" s="1"/>
      <c r="T3" s="60"/>
    </row>
    <row r="4" s="2" customFormat="1" ht="18" customHeight="1" spans="1:20">
      <c r="A4" s="17" t="s">
        <v>2</v>
      </c>
      <c r="B4" s="17" t="s">
        <v>108</v>
      </c>
      <c r="C4" s="17"/>
      <c r="D4" s="17"/>
      <c r="E4" s="17" t="s">
        <v>109</v>
      </c>
      <c r="F4" s="17" t="s">
        <v>110</v>
      </c>
      <c r="G4" s="18" t="s">
        <v>111</v>
      </c>
      <c r="H4" s="17" t="s">
        <v>112</v>
      </c>
      <c r="I4" s="17" t="s">
        <v>113</v>
      </c>
      <c r="J4" s="21" t="s">
        <v>114</v>
      </c>
      <c r="K4" s="21"/>
      <c r="L4" s="17" t="s">
        <v>115</v>
      </c>
      <c r="M4" s="17"/>
      <c r="N4" s="17" t="s">
        <v>116</v>
      </c>
      <c r="O4" s="17" t="s">
        <v>117</v>
      </c>
      <c r="P4" s="38" t="s">
        <v>118</v>
      </c>
      <c r="Q4" s="38"/>
      <c r="R4" s="38"/>
      <c r="S4" s="38"/>
      <c r="T4" s="17" t="s">
        <v>119</v>
      </c>
    </row>
    <row r="5" s="2" customFormat="1" ht="18" customHeight="1" spans="1:20">
      <c r="A5" s="17"/>
      <c r="B5" s="17" t="s">
        <v>120</v>
      </c>
      <c r="C5" s="17" t="s">
        <v>121</v>
      </c>
      <c r="D5" s="17" t="s">
        <v>122</v>
      </c>
      <c r="E5" s="17"/>
      <c r="F5" s="17"/>
      <c r="G5" s="19"/>
      <c r="H5" s="17"/>
      <c r="I5" s="17"/>
      <c r="J5" s="39" t="s">
        <v>123</v>
      </c>
      <c r="K5" s="39" t="s">
        <v>124</v>
      </c>
      <c r="L5" s="17" t="s">
        <v>125</v>
      </c>
      <c r="M5" s="17" t="s">
        <v>126</v>
      </c>
      <c r="N5" s="17"/>
      <c r="O5" s="17"/>
      <c r="P5" s="38" t="s">
        <v>127</v>
      </c>
      <c r="Q5" s="40" t="s">
        <v>128</v>
      </c>
      <c r="R5" s="61"/>
      <c r="S5" s="62"/>
      <c r="T5" s="17"/>
    </row>
    <row r="6" s="2" customFormat="1" ht="18" customHeight="1" spans="1:20">
      <c r="A6" s="17"/>
      <c r="B6" s="17"/>
      <c r="C6" s="17"/>
      <c r="D6" s="17"/>
      <c r="E6" s="17"/>
      <c r="F6" s="17"/>
      <c r="G6" s="19"/>
      <c r="H6" s="17"/>
      <c r="I6" s="17"/>
      <c r="J6" s="39"/>
      <c r="K6" s="39"/>
      <c r="L6" s="17"/>
      <c r="M6" s="17"/>
      <c r="N6" s="17"/>
      <c r="O6" s="17"/>
      <c r="P6" s="40"/>
      <c r="Q6" s="40" t="s">
        <v>129</v>
      </c>
      <c r="R6" s="62"/>
      <c r="S6" s="63" t="s">
        <v>130</v>
      </c>
      <c r="T6" s="17"/>
    </row>
    <row r="7" s="3" customFormat="1" ht="67" customHeight="1" spans="1:20">
      <c r="A7" s="17"/>
      <c r="B7" s="17"/>
      <c r="C7" s="17"/>
      <c r="D7" s="17"/>
      <c r="E7" s="17"/>
      <c r="F7" s="17"/>
      <c r="G7" s="20"/>
      <c r="H7" s="17"/>
      <c r="I7" s="17"/>
      <c r="J7" s="39"/>
      <c r="K7" s="39"/>
      <c r="L7" s="17"/>
      <c r="M7" s="17"/>
      <c r="N7" s="17"/>
      <c r="O7" s="17"/>
      <c r="P7" s="40"/>
      <c r="Q7" s="38" t="s">
        <v>131</v>
      </c>
      <c r="R7" s="38" t="s">
        <v>132</v>
      </c>
      <c r="S7" s="64"/>
      <c r="T7" s="17"/>
    </row>
    <row r="8" s="4" customFormat="1" ht="24" customHeight="1" spans="1:20">
      <c r="A8" s="21"/>
      <c r="B8" s="21" t="s">
        <v>133</v>
      </c>
      <c r="C8" s="21"/>
      <c r="D8" s="21"/>
      <c r="E8" s="21"/>
      <c r="F8" s="21"/>
      <c r="G8" s="21"/>
      <c r="H8" s="21"/>
      <c r="I8" s="39"/>
      <c r="J8" s="21"/>
      <c r="K8" s="21"/>
      <c r="L8" s="21"/>
      <c r="M8" s="21"/>
      <c r="N8" s="41"/>
      <c r="O8" s="21"/>
      <c r="P8" s="42">
        <f>P9+P74+P108+P210+P213</f>
        <v>18311.2</v>
      </c>
      <c r="Q8" s="42"/>
      <c r="R8" s="42">
        <f>R9+R74+R108+R210+R213</f>
        <v>18154.5</v>
      </c>
      <c r="S8" s="42">
        <f>S9+S74+S108+S210+S213</f>
        <v>156.7</v>
      </c>
      <c r="T8" s="41"/>
    </row>
    <row r="9" s="4" customFormat="1" ht="43" customHeight="1" spans="1:20">
      <c r="A9" s="21"/>
      <c r="B9" s="22" t="s">
        <v>134</v>
      </c>
      <c r="C9" s="21"/>
      <c r="D9" s="21"/>
      <c r="E9" s="21"/>
      <c r="F9" s="21"/>
      <c r="G9" s="21"/>
      <c r="H9" s="21"/>
      <c r="I9" s="39"/>
      <c r="J9" s="21"/>
      <c r="K9" s="21"/>
      <c r="L9" s="21"/>
      <c r="M9" s="21"/>
      <c r="N9" s="41"/>
      <c r="O9" s="21"/>
      <c r="P9" s="42">
        <f>P10+P26+P39+P72</f>
        <v>4741.84</v>
      </c>
      <c r="Q9" s="42"/>
      <c r="R9" s="42">
        <f>R10+R26+R39+R72</f>
        <v>4615.14</v>
      </c>
      <c r="S9" s="42">
        <f>S10+S26+S39+S72</f>
        <v>126.7</v>
      </c>
      <c r="T9" s="41"/>
    </row>
    <row r="10" s="3" customFormat="1" ht="36" customHeight="1" spans="1:20">
      <c r="A10" s="17"/>
      <c r="B10" s="23" t="s">
        <v>135</v>
      </c>
      <c r="C10" s="17"/>
      <c r="D10" s="17"/>
      <c r="E10" s="17"/>
      <c r="F10" s="17"/>
      <c r="G10" s="17"/>
      <c r="H10" s="17"/>
      <c r="I10" s="17"/>
      <c r="J10" s="21"/>
      <c r="K10" s="21"/>
      <c r="L10" s="17"/>
      <c r="M10" s="17"/>
      <c r="N10" s="43"/>
      <c r="O10" s="17"/>
      <c r="P10" s="38">
        <f>P11+P20</f>
        <v>2245.41</v>
      </c>
      <c r="Q10" s="38"/>
      <c r="R10" s="38">
        <f>R11+R20</f>
        <v>2220</v>
      </c>
      <c r="S10" s="38">
        <f>S11+S20</f>
        <v>25.41</v>
      </c>
      <c r="T10" s="43"/>
    </row>
    <row r="11" s="3" customFormat="1" ht="61" customHeight="1" spans="1:20">
      <c r="A11" s="17"/>
      <c r="B11" s="23" t="s">
        <v>136</v>
      </c>
      <c r="C11" s="17"/>
      <c r="D11" s="17"/>
      <c r="E11" s="17"/>
      <c r="F11" s="17"/>
      <c r="G11" s="17"/>
      <c r="H11" s="17"/>
      <c r="I11" s="17"/>
      <c r="J11" s="21"/>
      <c r="K11" s="21"/>
      <c r="L11" s="17"/>
      <c r="M11" s="17"/>
      <c r="N11" s="43"/>
      <c r="O11" s="17"/>
      <c r="P11" s="38">
        <f>SUM(P12:P19)</f>
        <v>1901.41</v>
      </c>
      <c r="Q11" s="38"/>
      <c r="R11" s="38">
        <f>SUM(R12:R19)</f>
        <v>1890</v>
      </c>
      <c r="S11" s="38">
        <f>SUM(S12:S19)</f>
        <v>11.41</v>
      </c>
      <c r="T11" s="43"/>
    </row>
    <row r="12" s="3" customFormat="1" ht="75" customHeight="1" spans="1:20">
      <c r="A12" s="17">
        <v>1</v>
      </c>
      <c r="B12" s="17" t="s">
        <v>137</v>
      </c>
      <c r="C12" s="17" t="s">
        <v>6</v>
      </c>
      <c r="D12" s="17" t="s">
        <v>138</v>
      </c>
      <c r="E12" s="17" t="s">
        <v>139</v>
      </c>
      <c r="F12" s="17" t="s">
        <v>140</v>
      </c>
      <c r="G12" s="24" t="s">
        <v>141</v>
      </c>
      <c r="H12" s="17" t="s">
        <v>142</v>
      </c>
      <c r="I12" s="17" t="s">
        <v>143</v>
      </c>
      <c r="J12" s="44">
        <v>44866</v>
      </c>
      <c r="K12" s="44">
        <v>45231</v>
      </c>
      <c r="L12" s="17" t="s">
        <v>41</v>
      </c>
      <c r="M12" s="17" t="s">
        <v>43</v>
      </c>
      <c r="N12" s="43" t="s">
        <v>144</v>
      </c>
      <c r="O12" s="17" t="s">
        <v>145</v>
      </c>
      <c r="P12" s="38">
        <v>300</v>
      </c>
      <c r="Q12" s="38" t="s">
        <v>49</v>
      </c>
      <c r="R12" s="38">
        <v>300</v>
      </c>
      <c r="S12" s="38"/>
      <c r="T12" s="43" t="s">
        <v>146</v>
      </c>
    </row>
    <row r="13" s="3" customFormat="1" ht="167" customHeight="1" spans="1:20">
      <c r="A13" s="17">
        <v>2</v>
      </c>
      <c r="B13" s="17" t="s">
        <v>137</v>
      </c>
      <c r="C13" s="17" t="s">
        <v>6</v>
      </c>
      <c r="D13" s="17" t="s">
        <v>138</v>
      </c>
      <c r="E13" s="17" t="s">
        <v>147</v>
      </c>
      <c r="F13" s="23" t="s">
        <v>148</v>
      </c>
      <c r="G13" s="24" t="s">
        <v>149</v>
      </c>
      <c r="H13" s="17" t="s">
        <v>150</v>
      </c>
      <c r="I13" s="17" t="s">
        <v>143</v>
      </c>
      <c r="J13" s="44">
        <v>45139</v>
      </c>
      <c r="K13" s="44">
        <v>45231</v>
      </c>
      <c r="L13" s="17" t="s">
        <v>42</v>
      </c>
      <c r="M13" s="17" t="s">
        <v>42</v>
      </c>
      <c r="N13" s="45" t="s">
        <v>151</v>
      </c>
      <c r="O13" s="23" t="s">
        <v>152</v>
      </c>
      <c r="P13" s="46">
        <v>100</v>
      </c>
      <c r="Q13" s="38" t="s">
        <v>49</v>
      </c>
      <c r="R13" s="38">
        <v>100</v>
      </c>
      <c r="S13" s="46"/>
      <c r="T13" s="43" t="s">
        <v>153</v>
      </c>
    </row>
    <row r="14" s="3" customFormat="1" ht="101" customHeight="1" spans="1:20">
      <c r="A14" s="17">
        <v>3</v>
      </c>
      <c r="B14" s="25" t="s">
        <v>137</v>
      </c>
      <c r="C14" s="25" t="s">
        <v>6</v>
      </c>
      <c r="D14" s="25" t="s">
        <v>138</v>
      </c>
      <c r="E14" s="17" t="s">
        <v>29</v>
      </c>
      <c r="F14" s="25" t="s">
        <v>154</v>
      </c>
      <c r="G14" s="24" t="s">
        <v>155</v>
      </c>
      <c r="H14" s="25" t="s">
        <v>156</v>
      </c>
      <c r="I14" s="25" t="s">
        <v>143</v>
      </c>
      <c r="J14" s="47">
        <v>44986</v>
      </c>
      <c r="K14" s="47">
        <v>45261</v>
      </c>
      <c r="L14" s="25" t="s">
        <v>41</v>
      </c>
      <c r="M14" s="25" t="s">
        <v>41</v>
      </c>
      <c r="N14" s="25" t="s">
        <v>157</v>
      </c>
      <c r="O14" s="25" t="s">
        <v>158</v>
      </c>
      <c r="P14" s="25">
        <v>32.2</v>
      </c>
      <c r="Q14" s="38" t="s">
        <v>49</v>
      </c>
      <c r="R14" s="25">
        <v>30</v>
      </c>
      <c r="S14" s="48">
        <v>2.2</v>
      </c>
      <c r="T14" s="17" t="s">
        <v>159</v>
      </c>
    </row>
    <row r="15" s="3" customFormat="1" ht="94" customHeight="1" spans="1:20">
      <c r="A15" s="17">
        <v>4</v>
      </c>
      <c r="B15" s="25" t="s">
        <v>137</v>
      </c>
      <c r="C15" s="25" t="s">
        <v>6</v>
      </c>
      <c r="D15" s="25" t="s">
        <v>138</v>
      </c>
      <c r="E15" s="17" t="s">
        <v>15</v>
      </c>
      <c r="F15" s="25" t="s">
        <v>160</v>
      </c>
      <c r="G15" s="24" t="s">
        <v>161</v>
      </c>
      <c r="H15" s="25" t="s">
        <v>162</v>
      </c>
      <c r="I15" s="25" t="s">
        <v>143</v>
      </c>
      <c r="J15" s="47">
        <v>44986</v>
      </c>
      <c r="K15" s="47">
        <v>45261</v>
      </c>
      <c r="L15" s="25" t="s">
        <v>41</v>
      </c>
      <c r="M15" s="25" t="s">
        <v>41</v>
      </c>
      <c r="N15" s="25" t="s">
        <v>163</v>
      </c>
      <c r="O15" s="25" t="s">
        <v>164</v>
      </c>
      <c r="P15" s="25">
        <v>22.61</v>
      </c>
      <c r="Q15" s="38" t="s">
        <v>49</v>
      </c>
      <c r="R15" s="25">
        <v>20</v>
      </c>
      <c r="S15" s="48">
        <v>2.61</v>
      </c>
      <c r="T15" s="17" t="s">
        <v>165</v>
      </c>
    </row>
    <row r="16" s="3" customFormat="1" ht="94" customHeight="1" spans="1:20">
      <c r="A16" s="17">
        <v>5</v>
      </c>
      <c r="B16" s="25" t="s">
        <v>137</v>
      </c>
      <c r="C16" s="25" t="s">
        <v>6</v>
      </c>
      <c r="D16" s="25" t="s">
        <v>138</v>
      </c>
      <c r="E16" s="17" t="s">
        <v>166</v>
      </c>
      <c r="F16" s="25" t="s">
        <v>167</v>
      </c>
      <c r="G16" s="24" t="s">
        <v>168</v>
      </c>
      <c r="H16" s="25" t="s">
        <v>169</v>
      </c>
      <c r="I16" s="25" t="s">
        <v>143</v>
      </c>
      <c r="J16" s="47">
        <v>44986</v>
      </c>
      <c r="K16" s="47">
        <v>45261</v>
      </c>
      <c r="L16" s="25" t="s">
        <v>41</v>
      </c>
      <c r="M16" s="25" t="s">
        <v>41</v>
      </c>
      <c r="N16" s="25" t="s">
        <v>170</v>
      </c>
      <c r="O16" s="25" t="s">
        <v>164</v>
      </c>
      <c r="P16" s="48">
        <v>26.6</v>
      </c>
      <c r="Q16" s="38" t="s">
        <v>49</v>
      </c>
      <c r="R16" s="25">
        <v>20</v>
      </c>
      <c r="S16" s="48">
        <v>6.6</v>
      </c>
      <c r="T16" s="17" t="s">
        <v>171</v>
      </c>
    </row>
    <row r="17" s="3" customFormat="1" ht="210" customHeight="1" spans="1:20">
      <c r="A17" s="17">
        <v>6</v>
      </c>
      <c r="B17" s="25" t="s">
        <v>137</v>
      </c>
      <c r="C17" s="25" t="s">
        <v>6</v>
      </c>
      <c r="D17" s="25" t="s">
        <v>138</v>
      </c>
      <c r="E17" s="25" t="s">
        <v>172</v>
      </c>
      <c r="F17" s="26"/>
      <c r="G17" s="24" t="s">
        <v>173</v>
      </c>
      <c r="H17" s="26" t="s">
        <v>174</v>
      </c>
      <c r="I17" s="26" t="s">
        <v>143</v>
      </c>
      <c r="J17" s="49">
        <v>44927</v>
      </c>
      <c r="K17" s="49">
        <v>45261</v>
      </c>
      <c r="L17" s="26" t="s">
        <v>41</v>
      </c>
      <c r="M17" s="26" t="s">
        <v>41</v>
      </c>
      <c r="N17" s="50" t="s">
        <v>175</v>
      </c>
      <c r="O17" s="50" t="s">
        <v>176</v>
      </c>
      <c r="P17" s="26">
        <v>1000</v>
      </c>
      <c r="Q17" s="65" t="s">
        <v>51</v>
      </c>
      <c r="R17" s="65">
        <v>1000</v>
      </c>
      <c r="S17" s="48"/>
      <c r="T17" s="50" t="s">
        <v>177</v>
      </c>
    </row>
    <row r="18" s="3" customFormat="1" ht="149" customHeight="1" spans="1:20">
      <c r="A18" s="17">
        <v>7</v>
      </c>
      <c r="B18" s="17" t="s">
        <v>137</v>
      </c>
      <c r="C18" s="17" t="s">
        <v>6</v>
      </c>
      <c r="D18" s="17" t="s">
        <v>138</v>
      </c>
      <c r="E18" s="17" t="s">
        <v>172</v>
      </c>
      <c r="F18" s="17" t="s">
        <v>178</v>
      </c>
      <c r="G18" s="24" t="s">
        <v>179</v>
      </c>
      <c r="H18" s="17" t="s">
        <v>180</v>
      </c>
      <c r="I18" s="17" t="s">
        <v>143</v>
      </c>
      <c r="J18" s="49">
        <v>44927</v>
      </c>
      <c r="K18" s="49">
        <v>45261</v>
      </c>
      <c r="L18" s="17" t="s">
        <v>45</v>
      </c>
      <c r="M18" s="17" t="s">
        <v>45</v>
      </c>
      <c r="N18" s="43" t="s">
        <v>181</v>
      </c>
      <c r="O18" s="17" t="s">
        <v>182</v>
      </c>
      <c r="P18" s="38">
        <v>300</v>
      </c>
      <c r="Q18" s="38" t="s">
        <v>49</v>
      </c>
      <c r="R18" s="38">
        <v>300</v>
      </c>
      <c r="S18" s="48"/>
      <c r="T18" s="45" t="s">
        <v>183</v>
      </c>
    </row>
    <row r="19" s="3" customFormat="1" ht="117" customHeight="1" spans="1:20">
      <c r="A19" s="17">
        <v>8</v>
      </c>
      <c r="B19" s="17" t="s">
        <v>137</v>
      </c>
      <c r="C19" s="17" t="s">
        <v>6</v>
      </c>
      <c r="D19" s="17" t="s">
        <v>138</v>
      </c>
      <c r="E19" s="17" t="s">
        <v>15</v>
      </c>
      <c r="F19" s="17" t="s">
        <v>184</v>
      </c>
      <c r="G19" s="17" t="s">
        <v>185</v>
      </c>
      <c r="H19" s="17" t="s">
        <v>186</v>
      </c>
      <c r="I19" s="17" t="s">
        <v>143</v>
      </c>
      <c r="J19" s="49">
        <v>45170</v>
      </c>
      <c r="K19" s="49">
        <v>45261</v>
      </c>
      <c r="L19" s="17" t="s">
        <v>41</v>
      </c>
      <c r="M19" s="17" t="s">
        <v>187</v>
      </c>
      <c r="N19" s="51" t="s">
        <v>188</v>
      </c>
      <c r="O19" s="38" t="s">
        <v>189</v>
      </c>
      <c r="P19" s="38">
        <v>120</v>
      </c>
      <c r="Q19" s="38" t="s">
        <v>49</v>
      </c>
      <c r="R19" s="38">
        <v>120</v>
      </c>
      <c r="S19" s="48"/>
      <c r="T19" s="43" t="s">
        <v>190</v>
      </c>
    </row>
    <row r="20" s="3" customFormat="1" ht="40" customHeight="1" spans="1:20">
      <c r="A20" s="17"/>
      <c r="B20" s="17" t="s">
        <v>191</v>
      </c>
      <c r="C20" s="17"/>
      <c r="D20" s="17"/>
      <c r="E20" s="17"/>
      <c r="F20" s="23"/>
      <c r="G20" s="17"/>
      <c r="H20" s="17"/>
      <c r="I20" s="17"/>
      <c r="J20" s="44"/>
      <c r="K20" s="44"/>
      <c r="L20" s="17"/>
      <c r="M20" s="17"/>
      <c r="N20" s="45"/>
      <c r="O20" s="23"/>
      <c r="P20" s="46">
        <f>SUM(P21:P25)</f>
        <v>344</v>
      </c>
      <c r="Q20" s="46"/>
      <c r="R20" s="46">
        <f>SUM(R21:R25)</f>
        <v>330</v>
      </c>
      <c r="S20" s="46">
        <f>SUM(S21:S25)</f>
        <v>14</v>
      </c>
      <c r="T20" s="43"/>
    </row>
    <row r="21" s="3" customFormat="1" ht="111" customHeight="1" spans="1:20">
      <c r="A21" s="17">
        <v>9</v>
      </c>
      <c r="B21" s="25" t="s">
        <v>137</v>
      </c>
      <c r="C21" s="25" t="s">
        <v>6</v>
      </c>
      <c r="D21" s="25" t="s">
        <v>192</v>
      </c>
      <c r="E21" s="25" t="s">
        <v>15</v>
      </c>
      <c r="F21" s="25" t="s">
        <v>193</v>
      </c>
      <c r="G21" s="24" t="s">
        <v>194</v>
      </c>
      <c r="H21" s="25" t="s">
        <v>195</v>
      </c>
      <c r="I21" s="25" t="s">
        <v>143</v>
      </c>
      <c r="J21" s="47">
        <v>44986</v>
      </c>
      <c r="K21" s="47">
        <v>45261</v>
      </c>
      <c r="L21" s="25" t="s">
        <v>41</v>
      </c>
      <c r="M21" s="25" t="s">
        <v>41</v>
      </c>
      <c r="N21" s="25" t="s">
        <v>196</v>
      </c>
      <c r="O21" s="25" t="s">
        <v>197</v>
      </c>
      <c r="P21" s="25">
        <v>105</v>
      </c>
      <c r="Q21" s="38" t="s">
        <v>49</v>
      </c>
      <c r="R21" s="66">
        <v>100</v>
      </c>
      <c r="S21" s="48">
        <v>5</v>
      </c>
      <c r="T21" s="67" t="s">
        <v>198</v>
      </c>
    </row>
    <row r="22" s="3" customFormat="1" ht="111" customHeight="1" spans="1:20">
      <c r="A22" s="17">
        <v>10</v>
      </c>
      <c r="B22" s="25" t="s">
        <v>137</v>
      </c>
      <c r="C22" s="25" t="s">
        <v>6</v>
      </c>
      <c r="D22" s="25" t="s">
        <v>192</v>
      </c>
      <c r="E22" s="25" t="s">
        <v>21</v>
      </c>
      <c r="F22" s="25" t="s">
        <v>199</v>
      </c>
      <c r="G22" s="24" t="s">
        <v>200</v>
      </c>
      <c r="H22" s="25" t="s">
        <v>201</v>
      </c>
      <c r="I22" s="25" t="s">
        <v>143</v>
      </c>
      <c r="J22" s="47">
        <v>44986</v>
      </c>
      <c r="K22" s="47">
        <v>45261</v>
      </c>
      <c r="L22" s="25" t="s">
        <v>41</v>
      </c>
      <c r="M22" s="25" t="s">
        <v>41</v>
      </c>
      <c r="N22" s="25" t="s">
        <v>202</v>
      </c>
      <c r="O22" s="25" t="s">
        <v>197</v>
      </c>
      <c r="P22" s="25">
        <v>104.8</v>
      </c>
      <c r="Q22" s="38" t="s">
        <v>49</v>
      </c>
      <c r="R22" s="66">
        <v>100</v>
      </c>
      <c r="S22" s="48">
        <v>4.8</v>
      </c>
      <c r="T22" s="67" t="s">
        <v>198</v>
      </c>
    </row>
    <row r="23" s="3" customFormat="1" ht="111" customHeight="1" spans="1:20">
      <c r="A23" s="17">
        <v>11</v>
      </c>
      <c r="B23" s="25" t="s">
        <v>137</v>
      </c>
      <c r="C23" s="25" t="s">
        <v>6</v>
      </c>
      <c r="D23" s="25" t="s">
        <v>192</v>
      </c>
      <c r="E23" s="25" t="s">
        <v>13</v>
      </c>
      <c r="F23" s="25" t="s">
        <v>203</v>
      </c>
      <c r="G23" s="24" t="s">
        <v>204</v>
      </c>
      <c r="H23" s="25" t="s">
        <v>205</v>
      </c>
      <c r="I23" s="25" t="s">
        <v>143</v>
      </c>
      <c r="J23" s="47">
        <v>44986</v>
      </c>
      <c r="K23" s="47">
        <v>45261</v>
      </c>
      <c r="L23" s="25" t="s">
        <v>41</v>
      </c>
      <c r="M23" s="25" t="s">
        <v>41</v>
      </c>
      <c r="N23" s="25" t="s">
        <v>206</v>
      </c>
      <c r="O23" s="25" t="s">
        <v>197</v>
      </c>
      <c r="P23" s="25">
        <v>103</v>
      </c>
      <c r="Q23" s="38" t="s">
        <v>49</v>
      </c>
      <c r="R23" s="66">
        <v>100</v>
      </c>
      <c r="S23" s="48">
        <v>3</v>
      </c>
      <c r="T23" s="67" t="s">
        <v>198</v>
      </c>
    </row>
    <row r="24" s="3" customFormat="1" ht="111" customHeight="1" spans="1:20">
      <c r="A24" s="17">
        <v>12</v>
      </c>
      <c r="B24" s="25" t="s">
        <v>137</v>
      </c>
      <c r="C24" s="25" t="s">
        <v>6</v>
      </c>
      <c r="D24" s="25" t="s">
        <v>192</v>
      </c>
      <c r="E24" s="25" t="s">
        <v>13</v>
      </c>
      <c r="F24" s="25" t="s">
        <v>207</v>
      </c>
      <c r="G24" s="24" t="s">
        <v>208</v>
      </c>
      <c r="H24" s="25" t="s">
        <v>209</v>
      </c>
      <c r="I24" s="25" t="s">
        <v>143</v>
      </c>
      <c r="J24" s="47">
        <v>44986</v>
      </c>
      <c r="K24" s="47">
        <v>45261</v>
      </c>
      <c r="L24" s="25" t="s">
        <v>41</v>
      </c>
      <c r="M24" s="25" t="s">
        <v>41</v>
      </c>
      <c r="N24" s="25" t="s">
        <v>210</v>
      </c>
      <c r="O24" s="25" t="s">
        <v>211</v>
      </c>
      <c r="P24" s="25">
        <v>26.2</v>
      </c>
      <c r="Q24" s="25" t="s">
        <v>49</v>
      </c>
      <c r="R24" s="25">
        <v>25</v>
      </c>
      <c r="S24" s="48">
        <v>1.2</v>
      </c>
      <c r="T24" s="17" t="s">
        <v>212</v>
      </c>
    </row>
    <row r="25" s="3" customFormat="1" ht="104" customHeight="1" spans="1:20">
      <c r="A25" s="17">
        <v>13</v>
      </c>
      <c r="B25" s="17" t="s">
        <v>137</v>
      </c>
      <c r="C25" s="17" t="s">
        <v>6</v>
      </c>
      <c r="D25" s="25" t="s">
        <v>192</v>
      </c>
      <c r="E25" s="17" t="s">
        <v>15</v>
      </c>
      <c r="F25" s="17" t="s">
        <v>160</v>
      </c>
      <c r="G25" s="17" t="s">
        <v>213</v>
      </c>
      <c r="H25" s="17" t="s">
        <v>214</v>
      </c>
      <c r="I25" s="17" t="s">
        <v>215</v>
      </c>
      <c r="J25" s="49">
        <v>45170</v>
      </c>
      <c r="K25" s="49">
        <v>45261</v>
      </c>
      <c r="L25" s="17" t="s">
        <v>41</v>
      </c>
      <c r="M25" s="17" t="s">
        <v>187</v>
      </c>
      <c r="N25" s="51" t="s">
        <v>216</v>
      </c>
      <c r="O25" s="38" t="s">
        <v>217</v>
      </c>
      <c r="P25" s="38">
        <v>5</v>
      </c>
      <c r="Q25" s="25" t="s">
        <v>49</v>
      </c>
      <c r="R25" s="38">
        <v>5</v>
      </c>
      <c r="S25" s="68"/>
      <c r="T25" s="43" t="s">
        <v>218</v>
      </c>
    </row>
    <row r="26" s="3" customFormat="1" ht="55" customHeight="1" spans="1:20">
      <c r="A26" s="17"/>
      <c r="B26" s="27" t="s">
        <v>219</v>
      </c>
      <c r="C26" s="27"/>
      <c r="D26" s="27"/>
      <c r="E26" s="27"/>
      <c r="F26" s="27"/>
      <c r="G26" s="27"/>
      <c r="H26" s="27"/>
      <c r="I26" s="27"/>
      <c r="J26" s="52"/>
      <c r="K26" s="52"/>
      <c r="L26" s="27"/>
      <c r="M26" s="27"/>
      <c r="N26" s="27"/>
      <c r="O26" s="27"/>
      <c r="P26" s="27">
        <f>SUM(P27:P38)</f>
        <v>836.29</v>
      </c>
      <c r="Q26" s="27"/>
      <c r="R26" s="27">
        <f>SUM(R27:R38)</f>
        <v>735</v>
      </c>
      <c r="S26" s="27">
        <f>SUM(S27:S38)</f>
        <v>101.29</v>
      </c>
      <c r="T26" s="69"/>
    </row>
    <row r="27" s="3" customFormat="1" ht="163" customHeight="1" spans="1:20">
      <c r="A27" s="17">
        <v>14</v>
      </c>
      <c r="B27" s="27" t="s">
        <v>137</v>
      </c>
      <c r="C27" s="27" t="s">
        <v>220</v>
      </c>
      <c r="D27" s="27" t="s">
        <v>221</v>
      </c>
      <c r="E27" s="27" t="s">
        <v>26</v>
      </c>
      <c r="F27" s="27" t="s">
        <v>222</v>
      </c>
      <c r="G27" s="24" t="s">
        <v>223</v>
      </c>
      <c r="H27" s="27" t="s">
        <v>224</v>
      </c>
      <c r="I27" s="27" t="s">
        <v>143</v>
      </c>
      <c r="J27" s="52">
        <v>44986</v>
      </c>
      <c r="K27" s="52">
        <v>45261</v>
      </c>
      <c r="L27" s="27" t="s">
        <v>41</v>
      </c>
      <c r="M27" s="27" t="s">
        <v>41</v>
      </c>
      <c r="N27" s="27" t="s">
        <v>225</v>
      </c>
      <c r="O27" s="27" t="s">
        <v>197</v>
      </c>
      <c r="P27" s="27">
        <v>108.43</v>
      </c>
      <c r="Q27" s="25" t="s">
        <v>49</v>
      </c>
      <c r="R27" s="70">
        <v>100</v>
      </c>
      <c r="S27" s="71">
        <v>8.43</v>
      </c>
      <c r="T27" s="69" t="s">
        <v>198</v>
      </c>
    </row>
    <row r="28" s="3" customFormat="1" ht="111" customHeight="1" spans="1:20">
      <c r="A28" s="17">
        <v>15</v>
      </c>
      <c r="B28" s="27" t="s">
        <v>137</v>
      </c>
      <c r="C28" s="27" t="s">
        <v>220</v>
      </c>
      <c r="D28" s="27" t="s">
        <v>221</v>
      </c>
      <c r="E28" s="27" t="s">
        <v>23</v>
      </c>
      <c r="F28" s="27" t="s">
        <v>226</v>
      </c>
      <c r="G28" s="24" t="s">
        <v>227</v>
      </c>
      <c r="H28" s="27" t="s">
        <v>228</v>
      </c>
      <c r="I28" s="27" t="s">
        <v>143</v>
      </c>
      <c r="J28" s="52">
        <v>44986</v>
      </c>
      <c r="K28" s="52">
        <v>45261</v>
      </c>
      <c r="L28" s="27" t="s">
        <v>41</v>
      </c>
      <c r="M28" s="27" t="s">
        <v>41</v>
      </c>
      <c r="N28" s="27" t="s">
        <v>229</v>
      </c>
      <c r="O28" s="27" t="s">
        <v>197</v>
      </c>
      <c r="P28" s="27">
        <v>104.1</v>
      </c>
      <c r="Q28" s="25" t="s">
        <v>49</v>
      </c>
      <c r="R28" s="70">
        <v>100</v>
      </c>
      <c r="S28" s="71">
        <v>4.1</v>
      </c>
      <c r="T28" s="69" t="s">
        <v>198</v>
      </c>
    </row>
    <row r="29" s="3" customFormat="1" ht="111" customHeight="1" spans="1:20">
      <c r="A29" s="17">
        <v>16</v>
      </c>
      <c r="B29" s="27" t="s">
        <v>137</v>
      </c>
      <c r="C29" s="27" t="s">
        <v>220</v>
      </c>
      <c r="D29" s="27" t="s">
        <v>221</v>
      </c>
      <c r="E29" s="27" t="s">
        <v>230</v>
      </c>
      <c r="F29" s="27" t="s">
        <v>231</v>
      </c>
      <c r="G29" s="24" t="s">
        <v>232</v>
      </c>
      <c r="H29" s="27" t="s">
        <v>233</v>
      </c>
      <c r="I29" s="27" t="s">
        <v>143</v>
      </c>
      <c r="J29" s="52">
        <v>44986</v>
      </c>
      <c r="K29" s="52">
        <v>45261</v>
      </c>
      <c r="L29" s="27" t="s">
        <v>41</v>
      </c>
      <c r="M29" s="27" t="s">
        <v>41</v>
      </c>
      <c r="N29" s="27" t="s">
        <v>234</v>
      </c>
      <c r="O29" s="27" t="s">
        <v>197</v>
      </c>
      <c r="P29" s="27">
        <v>104.8</v>
      </c>
      <c r="Q29" s="25" t="s">
        <v>49</v>
      </c>
      <c r="R29" s="70">
        <v>100</v>
      </c>
      <c r="S29" s="71">
        <v>4.8</v>
      </c>
      <c r="T29" s="69" t="s">
        <v>198</v>
      </c>
    </row>
    <row r="30" s="3" customFormat="1" ht="111" customHeight="1" spans="1:20">
      <c r="A30" s="17">
        <v>17</v>
      </c>
      <c r="B30" s="27" t="s">
        <v>137</v>
      </c>
      <c r="C30" s="27" t="s">
        <v>220</v>
      </c>
      <c r="D30" s="27" t="s">
        <v>221</v>
      </c>
      <c r="E30" s="27" t="s">
        <v>23</v>
      </c>
      <c r="F30" s="27" t="s">
        <v>235</v>
      </c>
      <c r="G30" s="24" t="s">
        <v>236</v>
      </c>
      <c r="H30" s="27" t="s">
        <v>237</v>
      </c>
      <c r="I30" s="27" t="s">
        <v>143</v>
      </c>
      <c r="J30" s="52">
        <v>44986</v>
      </c>
      <c r="K30" s="52">
        <v>45261</v>
      </c>
      <c r="L30" s="27" t="s">
        <v>41</v>
      </c>
      <c r="M30" s="27" t="s">
        <v>41</v>
      </c>
      <c r="N30" s="27" t="s">
        <v>238</v>
      </c>
      <c r="O30" s="27" t="s">
        <v>197</v>
      </c>
      <c r="P30" s="27">
        <v>102</v>
      </c>
      <c r="Q30" s="25" t="s">
        <v>49</v>
      </c>
      <c r="R30" s="70">
        <v>100</v>
      </c>
      <c r="S30" s="71">
        <v>2</v>
      </c>
      <c r="T30" s="69" t="s">
        <v>198</v>
      </c>
    </row>
    <row r="31" s="3" customFormat="1" ht="128" customHeight="1" spans="1:20">
      <c r="A31" s="17">
        <v>18</v>
      </c>
      <c r="B31" s="27" t="s">
        <v>137</v>
      </c>
      <c r="C31" s="27" t="s">
        <v>220</v>
      </c>
      <c r="D31" s="27" t="s">
        <v>239</v>
      </c>
      <c r="E31" s="27" t="s">
        <v>15</v>
      </c>
      <c r="F31" s="27" t="s">
        <v>240</v>
      </c>
      <c r="G31" s="24" t="s">
        <v>241</v>
      </c>
      <c r="H31" s="27" t="s">
        <v>242</v>
      </c>
      <c r="I31" s="27" t="s">
        <v>143</v>
      </c>
      <c r="J31" s="52">
        <v>44986</v>
      </c>
      <c r="K31" s="52">
        <v>45261</v>
      </c>
      <c r="L31" s="27" t="s">
        <v>41</v>
      </c>
      <c r="M31" s="27" t="s">
        <v>41</v>
      </c>
      <c r="N31" s="27" t="s">
        <v>243</v>
      </c>
      <c r="O31" s="27" t="s">
        <v>197</v>
      </c>
      <c r="P31" s="27">
        <v>161</v>
      </c>
      <c r="Q31" s="25" t="s">
        <v>49</v>
      </c>
      <c r="R31" s="70">
        <v>100</v>
      </c>
      <c r="S31" s="71">
        <v>61</v>
      </c>
      <c r="T31" s="69" t="s">
        <v>198</v>
      </c>
    </row>
    <row r="32" s="3" customFormat="1" ht="111" customHeight="1" spans="1:20">
      <c r="A32" s="17">
        <v>19</v>
      </c>
      <c r="B32" s="27" t="s">
        <v>137</v>
      </c>
      <c r="C32" s="27" t="s">
        <v>220</v>
      </c>
      <c r="D32" s="27" t="s">
        <v>221</v>
      </c>
      <c r="E32" s="27" t="s">
        <v>14</v>
      </c>
      <c r="F32" s="27" t="s">
        <v>244</v>
      </c>
      <c r="G32" s="24" t="s">
        <v>245</v>
      </c>
      <c r="H32" s="27" t="s">
        <v>246</v>
      </c>
      <c r="I32" s="27" t="s">
        <v>143</v>
      </c>
      <c r="J32" s="52">
        <v>44986</v>
      </c>
      <c r="K32" s="52">
        <v>45261</v>
      </c>
      <c r="L32" s="27" t="s">
        <v>41</v>
      </c>
      <c r="M32" s="27" t="s">
        <v>41</v>
      </c>
      <c r="N32" s="27" t="s">
        <v>247</v>
      </c>
      <c r="O32" s="27" t="s">
        <v>197</v>
      </c>
      <c r="P32" s="27">
        <v>102.96</v>
      </c>
      <c r="Q32" s="25" t="s">
        <v>49</v>
      </c>
      <c r="R32" s="27">
        <v>100</v>
      </c>
      <c r="S32" s="71">
        <v>2.96</v>
      </c>
      <c r="T32" s="69" t="s">
        <v>198</v>
      </c>
    </row>
    <row r="33" s="3" customFormat="1" ht="229" customHeight="1" spans="1:20">
      <c r="A33" s="17">
        <v>20</v>
      </c>
      <c r="B33" s="27" t="s">
        <v>137</v>
      </c>
      <c r="C33" s="27" t="s">
        <v>220</v>
      </c>
      <c r="D33" s="27" t="s">
        <v>221</v>
      </c>
      <c r="E33" s="28" t="s">
        <v>23</v>
      </c>
      <c r="F33" s="27" t="s">
        <v>248</v>
      </c>
      <c r="G33" s="24" t="s">
        <v>249</v>
      </c>
      <c r="H33" s="27" t="s">
        <v>250</v>
      </c>
      <c r="I33" s="27" t="s">
        <v>143</v>
      </c>
      <c r="J33" s="52">
        <v>44986</v>
      </c>
      <c r="K33" s="52">
        <v>45261</v>
      </c>
      <c r="L33" s="27" t="s">
        <v>41</v>
      </c>
      <c r="M33" s="27" t="s">
        <v>41</v>
      </c>
      <c r="N33" s="27" t="s">
        <v>251</v>
      </c>
      <c r="O33" s="27" t="s">
        <v>158</v>
      </c>
      <c r="P33" s="27">
        <v>33.42</v>
      </c>
      <c r="Q33" s="25" t="s">
        <v>49</v>
      </c>
      <c r="R33" s="27">
        <v>30</v>
      </c>
      <c r="S33" s="71">
        <v>3.42</v>
      </c>
      <c r="T33" s="28" t="s">
        <v>252</v>
      </c>
    </row>
    <row r="34" s="3" customFormat="1" ht="72" spans="1:20">
      <c r="A34" s="17">
        <v>21</v>
      </c>
      <c r="B34" s="27" t="s">
        <v>137</v>
      </c>
      <c r="C34" s="27" t="s">
        <v>220</v>
      </c>
      <c r="D34" s="27" t="s">
        <v>221</v>
      </c>
      <c r="E34" s="27" t="s">
        <v>24</v>
      </c>
      <c r="F34" s="27" t="s">
        <v>253</v>
      </c>
      <c r="G34" s="24" t="s">
        <v>254</v>
      </c>
      <c r="H34" s="27" t="s">
        <v>255</v>
      </c>
      <c r="I34" s="27" t="s">
        <v>143</v>
      </c>
      <c r="J34" s="52">
        <v>44986</v>
      </c>
      <c r="K34" s="52">
        <v>45261</v>
      </c>
      <c r="L34" s="27" t="s">
        <v>41</v>
      </c>
      <c r="M34" s="27" t="s">
        <v>41</v>
      </c>
      <c r="N34" s="27" t="s">
        <v>256</v>
      </c>
      <c r="O34" s="27" t="s">
        <v>211</v>
      </c>
      <c r="P34" s="27">
        <v>29.2</v>
      </c>
      <c r="Q34" s="25" t="s">
        <v>49</v>
      </c>
      <c r="R34" s="27">
        <v>25</v>
      </c>
      <c r="S34" s="71">
        <v>4.2</v>
      </c>
      <c r="T34" s="28" t="s">
        <v>257</v>
      </c>
    </row>
    <row r="35" s="3" customFormat="1" ht="141" customHeight="1" spans="1:20">
      <c r="A35" s="17">
        <v>22</v>
      </c>
      <c r="B35" s="27" t="s">
        <v>137</v>
      </c>
      <c r="C35" s="27" t="s">
        <v>220</v>
      </c>
      <c r="D35" s="27" t="s">
        <v>221</v>
      </c>
      <c r="E35" s="27" t="s">
        <v>33</v>
      </c>
      <c r="F35" s="27" t="s">
        <v>258</v>
      </c>
      <c r="G35" s="24" t="s">
        <v>259</v>
      </c>
      <c r="H35" s="27" t="s">
        <v>260</v>
      </c>
      <c r="I35" s="27" t="s">
        <v>143</v>
      </c>
      <c r="J35" s="52">
        <v>44986</v>
      </c>
      <c r="K35" s="52">
        <v>45261</v>
      </c>
      <c r="L35" s="27" t="s">
        <v>41</v>
      </c>
      <c r="M35" s="27" t="s">
        <v>41</v>
      </c>
      <c r="N35" s="27" t="s">
        <v>261</v>
      </c>
      <c r="O35" s="27" t="s">
        <v>164</v>
      </c>
      <c r="P35" s="27">
        <v>23</v>
      </c>
      <c r="Q35" s="25" t="s">
        <v>49</v>
      </c>
      <c r="R35" s="27">
        <v>20</v>
      </c>
      <c r="S35" s="71">
        <v>3</v>
      </c>
      <c r="T35" s="28" t="s">
        <v>262</v>
      </c>
    </row>
    <row r="36" s="3" customFormat="1" ht="136" customHeight="1" spans="1:20">
      <c r="A36" s="17">
        <v>23</v>
      </c>
      <c r="B36" s="27" t="s">
        <v>137</v>
      </c>
      <c r="C36" s="27" t="s">
        <v>220</v>
      </c>
      <c r="D36" s="27" t="s">
        <v>221</v>
      </c>
      <c r="E36" s="28" t="s">
        <v>263</v>
      </c>
      <c r="F36" s="27" t="s">
        <v>264</v>
      </c>
      <c r="G36" s="24" t="s">
        <v>265</v>
      </c>
      <c r="H36" s="27" t="s">
        <v>266</v>
      </c>
      <c r="I36" s="27" t="s">
        <v>143</v>
      </c>
      <c r="J36" s="52">
        <v>44986</v>
      </c>
      <c r="K36" s="52">
        <v>45261</v>
      </c>
      <c r="L36" s="27" t="s">
        <v>41</v>
      </c>
      <c r="M36" s="27" t="s">
        <v>41</v>
      </c>
      <c r="N36" s="27" t="s">
        <v>267</v>
      </c>
      <c r="O36" s="27" t="s">
        <v>164</v>
      </c>
      <c r="P36" s="27">
        <v>22.98</v>
      </c>
      <c r="Q36" s="25" t="s">
        <v>49</v>
      </c>
      <c r="R36" s="27">
        <v>20</v>
      </c>
      <c r="S36" s="71">
        <v>2.98</v>
      </c>
      <c r="T36" s="28" t="s">
        <v>268</v>
      </c>
    </row>
    <row r="37" s="3" customFormat="1" ht="135" customHeight="1" spans="1:20">
      <c r="A37" s="17">
        <v>24</v>
      </c>
      <c r="B37" s="27" t="s">
        <v>137</v>
      </c>
      <c r="C37" s="27" t="s">
        <v>220</v>
      </c>
      <c r="D37" s="27" t="s">
        <v>221</v>
      </c>
      <c r="E37" s="28" t="s">
        <v>33</v>
      </c>
      <c r="F37" s="27" t="s">
        <v>269</v>
      </c>
      <c r="G37" s="24" t="s">
        <v>270</v>
      </c>
      <c r="H37" s="27" t="s">
        <v>271</v>
      </c>
      <c r="I37" s="27" t="s">
        <v>143</v>
      </c>
      <c r="J37" s="52">
        <v>44986</v>
      </c>
      <c r="K37" s="52">
        <v>45261</v>
      </c>
      <c r="L37" s="27" t="s">
        <v>41</v>
      </c>
      <c r="M37" s="27" t="s">
        <v>41</v>
      </c>
      <c r="N37" s="27" t="s">
        <v>272</v>
      </c>
      <c r="O37" s="27" t="s">
        <v>164</v>
      </c>
      <c r="P37" s="27">
        <v>22</v>
      </c>
      <c r="Q37" s="25" t="s">
        <v>49</v>
      </c>
      <c r="R37" s="27">
        <v>20</v>
      </c>
      <c r="S37" s="71">
        <v>2</v>
      </c>
      <c r="T37" s="28" t="s">
        <v>273</v>
      </c>
    </row>
    <row r="38" s="3" customFormat="1" ht="123" customHeight="1" spans="1:20">
      <c r="A38" s="17">
        <v>25</v>
      </c>
      <c r="B38" s="27" t="s">
        <v>137</v>
      </c>
      <c r="C38" s="27" t="s">
        <v>220</v>
      </c>
      <c r="D38" s="27" t="s">
        <v>221</v>
      </c>
      <c r="E38" s="29" t="s">
        <v>26</v>
      </c>
      <c r="F38" s="27" t="s">
        <v>274</v>
      </c>
      <c r="G38" s="24" t="s">
        <v>275</v>
      </c>
      <c r="H38" s="27" t="s">
        <v>276</v>
      </c>
      <c r="I38" s="27" t="s">
        <v>143</v>
      </c>
      <c r="J38" s="52">
        <v>44986</v>
      </c>
      <c r="K38" s="52">
        <v>45261</v>
      </c>
      <c r="L38" s="27" t="s">
        <v>41</v>
      </c>
      <c r="M38" s="27" t="s">
        <v>41</v>
      </c>
      <c r="N38" s="27" t="s">
        <v>277</v>
      </c>
      <c r="O38" s="27" t="s">
        <v>164</v>
      </c>
      <c r="P38" s="27">
        <v>22.4</v>
      </c>
      <c r="Q38" s="25" t="s">
        <v>49</v>
      </c>
      <c r="R38" s="27">
        <v>20</v>
      </c>
      <c r="S38" s="71">
        <v>2.4</v>
      </c>
      <c r="T38" s="28" t="s">
        <v>278</v>
      </c>
    </row>
    <row r="39" s="3" customFormat="1" ht="30" customHeight="1" spans="1:20">
      <c r="A39" s="30"/>
      <c r="B39" s="23" t="s">
        <v>279</v>
      </c>
      <c r="C39" s="17"/>
      <c r="D39" s="17"/>
      <c r="E39" s="17"/>
      <c r="F39" s="17"/>
      <c r="G39" s="31"/>
      <c r="H39" s="17"/>
      <c r="I39" s="17"/>
      <c r="J39" s="21"/>
      <c r="K39" s="21"/>
      <c r="L39" s="17"/>
      <c r="M39" s="17"/>
      <c r="N39" s="43"/>
      <c r="O39" s="17"/>
      <c r="P39" s="38">
        <f>P40+P69</f>
        <v>976</v>
      </c>
      <c r="Q39" s="38"/>
      <c r="R39" s="38">
        <f>R40+R69</f>
        <v>976</v>
      </c>
      <c r="S39" s="38">
        <f>S40+S69</f>
        <v>0</v>
      </c>
      <c r="T39" s="43"/>
    </row>
    <row r="40" s="3" customFormat="1" ht="62" customHeight="1" spans="1:20">
      <c r="A40" s="32"/>
      <c r="B40" s="23" t="s">
        <v>280</v>
      </c>
      <c r="C40" s="17"/>
      <c r="D40" s="17"/>
      <c r="E40" s="17"/>
      <c r="F40" s="17"/>
      <c r="G40" s="32"/>
      <c r="H40" s="17"/>
      <c r="I40" s="17"/>
      <c r="J40" s="21"/>
      <c r="K40" s="21"/>
      <c r="L40" s="17"/>
      <c r="M40" s="17"/>
      <c r="N40" s="43"/>
      <c r="O40" s="17"/>
      <c r="P40" s="38">
        <f>SUM(P41:P68)</f>
        <v>918</v>
      </c>
      <c r="Q40" s="38"/>
      <c r="R40" s="38">
        <f>SUM(R41:R68)</f>
        <v>918</v>
      </c>
      <c r="S40" s="38">
        <f>SUM(S41:S68)</f>
        <v>0</v>
      </c>
      <c r="T40" s="43"/>
    </row>
    <row r="41" s="3" customFormat="1" ht="72" customHeight="1" spans="1:20">
      <c r="A41" s="32">
        <v>26</v>
      </c>
      <c r="B41" s="17" t="s">
        <v>137</v>
      </c>
      <c r="C41" s="17" t="s">
        <v>8</v>
      </c>
      <c r="D41" s="17" t="s">
        <v>281</v>
      </c>
      <c r="E41" s="17" t="s">
        <v>25</v>
      </c>
      <c r="F41" s="17" t="s">
        <v>282</v>
      </c>
      <c r="G41" s="17" t="s">
        <v>283</v>
      </c>
      <c r="H41" s="17" t="s">
        <v>284</v>
      </c>
      <c r="I41" s="17" t="s">
        <v>285</v>
      </c>
      <c r="J41" s="49">
        <v>45170</v>
      </c>
      <c r="K41" s="49">
        <v>45261</v>
      </c>
      <c r="L41" s="17" t="s">
        <v>41</v>
      </c>
      <c r="M41" s="17" t="s">
        <v>286</v>
      </c>
      <c r="N41" s="51" t="s">
        <v>287</v>
      </c>
      <c r="O41" s="38" t="s">
        <v>288</v>
      </c>
      <c r="P41" s="38">
        <v>30</v>
      </c>
      <c r="Q41" s="38" t="s">
        <v>48</v>
      </c>
      <c r="R41" s="38">
        <v>30</v>
      </c>
      <c r="S41" s="68"/>
      <c r="T41" s="43" t="s">
        <v>289</v>
      </c>
    </row>
    <row r="42" s="3" customFormat="1" ht="80" customHeight="1" spans="1:20">
      <c r="A42" s="32">
        <v>27</v>
      </c>
      <c r="B42" s="17" t="s">
        <v>137</v>
      </c>
      <c r="C42" s="17" t="s">
        <v>8</v>
      </c>
      <c r="D42" s="17" t="s">
        <v>281</v>
      </c>
      <c r="E42" s="17" t="s">
        <v>15</v>
      </c>
      <c r="F42" s="17" t="s">
        <v>290</v>
      </c>
      <c r="G42" s="17" t="s">
        <v>291</v>
      </c>
      <c r="H42" s="17" t="s">
        <v>292</v>
      </c>
      <c r="I42" s="17" t="s">
        <v>143</v>
      </c>
      <c r="J42" s="49">
        <v>45170</v>
      </c>
      <c r="K42" s="49">
        <v>45261</v>
      </c>
      <c r="L42" s="17" t="s">
        <v>41</v>
      </c>
      <c r="M42" s="17" t="s">
        <v>187</v>
      </c>
      <c r="N42" s="51" t="s">
        <v>293</v>
      </c>
      <c r="O42" s="38" t="s">
        <v>294</v>
      </c>
      <c r="P42" s="38">
        <v>20</v>
      </c>
      <c r="Q42" s="38" t="s">
        <v>48</v>
      </c>
      <c r="R42" s="38">
        <v>20</v>
      </c>
      <c r="S42" s="68"/>
      <c r="T42" s="43" t="s">
        <v>295</v>
      </c>
    </row>
    <row r="43" s="3" customFormat="1" ht="69" customHeight="1" spans="1:20">
      <c r="A43" s="32">
        <v>28</v>
      </c>
      <c r="B43" s="17" t="s">
        <v>137</v>
      </c>
      <c r="C43" s="17" t="s">
        <v>8</v>
      </c>
      <c r="D43" s="17" t="s">
        <v>281</v>
      </c>
      <c r="E43" s="17" t="s">
        <v>18</v>
      </c>
      <c r="F43" s="17" t="s">
        <v>296</v>
      </c>
      <c r="G43" s="17" t="s">
        <v>297</v>
      </c>
      <c r="H43" s="17" t="s">
        <v>298</v>
      </c>
      <c r="I43" s="17" t="s">
        <v>285</v>
      </c>
      <c r="J43" s="49">
        <v>45170</v>
      </c>
      <c r="K43" s="49">
        <v>45261</v>
      </c>
      <c r="L43" s="17" t="s">
        <v>41</v>
      </c>
      <c r="M43" s="17" t="s">
        <v>299</v>
      </c>
      <c r="N43" s="51" t="s">
        <v>300</v>
      </c>
      <c r="O43" s="38" t="s">
        <v>301</v>
      </c>
      <c r="P43" s="38">
        <v>10</v>
      </c>
      <c r="Q43" s="38" t="s">
        <v>48</v>
      </c>
      <c r="R43" s="38">
        <v>10</v>
      </c>
      <c r="S43" s="68"/>
      <c r="T43" s="43" t="s">
        <v>302</v>
      </c>
    </row>
    <row r="44" s="3" customFormat="1" ht="81" customHeight="1" spans="1:20">
      <c r="A44" s="32">
        <v>29</v>
      </c>
      <c r="B44" s="25" t="s">
        <v>137</v>
      </c>
      <c r="C44" s="25" t="s">
        <v>8</v>
      </c>
      <c r="D44" s="25" t="s">
        <v>281</v>
      </c>
      <c r="E44" s="25" t="s">
        <v>21</v>
      </c>
      <c r="F44" s="25" t="s">
        <v>303</v>
      </c>
      <c r="G44" s="17" t="s">
        <v>304</v>
      </c>
      <c r="H44" s="25" t="s">
        <v>305</v>
      </c>
      <c r="I44" s="25" t="s">
        <v>143</v>
      </c>
      <c r="J44" s="47">
        <v>45170</v>
      </c>
      <c r="K44" s="47">
        <v>45261</v>
      </c>
      <c r="L44" s="25" t="s">
        <v>41</v>
      </c>
      <c r="M44" s="25" t="s">
        <v>306</v>
      </c>
      <c r="N44" s="26" t="s">
        <v>307</v>
      </c>
      <c r="O44" s="53" t="s">
        <v>308</v>
      </c>
      <c r="P44" s="25">
        <v>10</v>
      </c>
      <c r="Q44" s="38" t="s">
        <v>48</v>
      </c>
      <c r="R44" s="25">
        <v>10</v>
      </c>
      <c r="S44" s="68"/>
      <c r="T44" s="72" t="s">
        <v>309</v>
      </c>
    </row>
    <row r="45" s="3" customFormat="1" ht="88" customHeight="1" spans="1:20">
      <c r="A45" s="32">
        <v>30</v>
      </c>
      <c r="B45" s="17" t="s">
        <v>137</v>
      </c>
      <c r="C45" s="17" t="s">
        <v>8</v>
      </c>
      <c r="D45" s="17" t="s">
        <v>281</v>
      </c>
      <c r="E45" s="17" t="s">
        <v>21</v>
      </c>
      <c r="F45" s="17" t="s">
        <v>310</v>
      </c>
      <c r="G45" s="17" t="s">
        <v>311</v>
      </c>
      <c r="H45" s="17" t="s">
        <v>312</v>
      </c>
      <c r="I45" s="17" t="s">
        <v>313</v>
      </c>
      <c r="J45" s="49">
        <v>45170</v>
      </c>
      <c r="K45" s="49">
        <v>45261</v>
      </c>
      <c r="L45" s="17" t="s">
        <v>41</v>
      </c>
      <c r="M45" s="17" t="s">
        <v>306</v>
      </c>
      <c r="N45" s="51" t="s">
        <v>314</v>
      </c>
      <c r="O45" s="38" t="s">
        <v>315</v>
      </c>
      <c r="P45" s="38">
        <v>10</v>
      </c>
      <c r="Q45" s="38" t="s">
        <v>48</v>
      </c>
      <c r="R45" s="38">
        <v>10</v>
      </c>
      <c r="S45" s="68"/>
      <c r="T45" s="43" t="s">
        <v>316</v>
      </c>
    </row>
    <row r="46" s="3" customFormat="1" ht="68" customHeight="1" spans="1:20">
      <c r="A46" s="32">
        <v>31</v>
      </c>
      <c r="B46" s="17" t="s">
        <v>137</v>
      </c>
      <c r="C46" s="17" t="s">
        <v>8</v>
      </c>
      <c r="D46" s="17" t="s">
        <v>281</v>
      </c>
      <c r="E46" s="17" t="s">
        <v>26</v>
      </c>
      <c r="F46" s="17" t="s">
        <v>317</v>
      </c>
      <c r="G46" s="17" t="s">
        <v>318</v>
      </c>
      <c r="H46" s="17" t="s">
        <v>319</v>
      </c>
      <c r="I46" s="17" t="s">
        <v>143</v>
      </c>
      <c r="J46" s="49">
        <v>45170</v>
      </c>
      <c r="K46" s="49">
        <v>45231</v>
      </c>
      <c r="L46" s="17" t="s">
        <v>41</v>
      </c>
      <c r="M46" s="17" t="s">
        <v>320</v>
      </c>
      <c r="N46" s="51" t="s">
        <v>321</v>
      </c>
      <c r="O46" s="38" t="s">
        <v>322</v>
      </c>
      <c r="P46" s="38">
        <v>30</v>
      </c>
      <c r="Q46" s="38" t="s">
        <v>48</v>
      </c>
      <c r="R46" s="38">
        <v>30</v>
      </c>
      <c r="S46" s="68"/>
      <c r="T46" s="43" t="s">
        <v>323</v>
      </c>
    </row>
    <row r="47" s="3" customFormat="1" ht="82" customHeight="1" spans="1:20">
      <c r="A47" s="32">
        <v>32</v>
      </c>
      <c r="B47" s="17" t="s">
        <v>137</v>
      </c>
      <c r="C47" s="17" t="s">
        <v>8</v>
      </c>
      <c r="D47" s="17" t="s">
        <v>281</v>
      </c>
      <c r="E47" s="17" t="s">
        <v>29</v>
      </c>
      <c r="F47" s="17" t="s">
        <v>324</v>
      </c>
      <c r="G47" s="17" t="s">
        <v>325</v>
      </c>
      <c r="H47" s="17" t="s">
        <v>326</v>
      </c>
      <c r="I47" s="17" t="s">
        <v>327</v>
      </c>
      <c r="J47" s="54">
        <v>45170</v>
      </c>
      <c r="K47" s="54">
        <v>45231</v>
      </c>
      <c r="L47" s="17" t="s">
        <v>41</v>
      </c>
      <c r="M47" s="17" t="s">
        <v>328</v>
      </c>
      <c r="N47" s="51" t="s">
        <v>329</v>
      </c>
      <c r="O47" s="38" t="s">
        <v>330</v>
      </c>
      <c r="P47" s="38">
        <v>7</v>
      </c>
      <c r="Q47" s="38" t="s">
        <v>48</v>
      </c>
      <c r="R47" s="38">
        <v>7</v>
      </c>
      <c r="S47" s="68"/>
      <c r="T47" s="43" t="s">
        <v>331</v>
      </c>
    </row>
    <row r="48" s="3" customFormat="1" ht="77" customHeight="1" spans="1:20">
      <c r="A48" s="32">
        <v>33</v>
      </c>
      <c r="B48" s="17" t="s">
        <v>137</v>
      </c>
      <c r="C48" s="17" t="s">
        <v>8</v>
      </c>
      <c r="D48" s="17" t="s">
        <v>281</v>
      </c>
      <c r="E48" s="17" t="s">
        <v>14</v>
      </c>
      <c r="F48" s="17" t="s">
        <v>332</v>
      </c>
      <c r="G48" s="17" t="s">
        <v>333</v>
      </c>
      <c r="H48" s="17" t="s">
        <v>334</v>
      </c>
      <c r="I48" s="17" t="s">
        <v>285</v>
      </c>
      <c r="J48" s="49">
        <v>45170</v>
      </c>
      <c r="K48" s="49">
        <v>45261</v>
      </c>
      <c r="L48" s="17" t="s">
        <v>41</v>
      </c>
      <c r="M48" s="17" t="s">
        <v>335</v>
      </c>
      <c r="N48" s="51" t="s">
        <v>336</v>
      </c>
      <c r="O48" s="38" t="s">
        <v>301</v>
      </c>
      <c r="P48" s="38">
        <v>10</v>
      </c>
      <c r="Q48" s="38" t="s">
        <v>48</v>
      </c>
      <c r="R48" s="38">
        <v>10</v>
      </c>
      <c r="S48" s="68"/>
      <c r="T48" s="43" t="s">
        <v>337</v>
      </c>
    </row>
    <row r="49" s="3" customFormat="1" ht="71" customHeight="1" spans="1:20">
      <c r="A49" s="32">
        <v>34</v>
      </c>
      <c r="B49" s="17" t="s">
        <v>137</v>
      </c>
      <c r="C49" s="17" t="s">
        <v>8</v>
      </c>
      <c r="D49" s="17" t="s">
        <v>281</v>
      </c>
      <c r="E49" s="17" t="s">
        <v>263</v>
      </c>
      <c r="F49" s="17" t="s">
        <v>338</v>
      </c>
      <c r="G49" s="17" t="s">
        <v>339</v>
      </c>
      <c r="H49" s="17" t="s">
        <v>340</v>
      </c>
      <c r="I49" s="17" t="s">
        <v>341</v>
      </c>
      <c r="J49" s="49">
        <v>45200</v>
      </c>
      <c r="K49" s="49">
        <v>45261</v>
      </c>
      <c r="L49" s="17" t="s">
        <v>41</v>
      </c>
      <c r="M49" s="17" t="s">
        <v>263</v>
      </c>
      <c r="N49" s="17" t="s">
        <v>342</v>
      </c>
      <c r="O49" s="38" t="s">
        <v>343</v>
      </c>
      <c r="P49" s="38">
        <v>6</v>
      </c>
      <c r="Q49" s="38" t="s">
        <v>48</v>
      </c>
      <c r="R49" s="38">
        <v>6</v>
      </c>
      <c r="S49" s="68"/>
      <c r="T49" s="17" t="s">
        <v>344</v>
      </c>
    </row>
    <row r="50" s="3" customFormat="1" ht="68" customHeight="1" spans="1:20">
      <c r="A50" s="32">
        <v>35</v>
      </c>
      <c r="B50" s="24" t="s">
        <v>137</v>
      </c>
      <c r="C50" s="24" t="s">
        <v>8</v>
      </c>
      <c r="D50" s="24" t="s">
        <v>281</v>
      </c>
      <c r="E50" s="33" t="s">
        <v>32</v>
      </c>
      <c r="F50" s="33" t="s">
        <v>345</v>
      </c>
      <c r="G50" s="33" t="s">
        <v>346</v>
      </c>
      <c r="H50" s="33" t="s">
        <v>347</v>
      </c>
      <c r="I50" s="33" t="s">
        <v>143</v>
      </c>
      <c r="J50" s="47">
        <v>45139</v>
      </c>
      <c r="K50" s="49">
        <v>45261</v>
      </c>
      <c r="L50" s="17" t="s">
        <v>41</v>
      </c>
      <c r="M50" s="33" t="s">
        <v>348</v>
      </c>
      <c r="N50" s="33" t="s">
        <v>349</v>
      </c>
      <c r="O50" s="33" t="s">
        <v>350</v>
      </c>
      <c r="P50" s="55">
        <v>20</v>
      </c>
      <c r="Q50" s="38" t="s">
        <v>48</v>
      </c>
      <c r="R50" s="55">
        <v>20</v>
      </c>
      <c r="S50" s="68"/>
      <c r="T50" s="73" t="s">
        <v>351</v>
      </c>
    </row>
    <row r="51" s="3" customFormat="1" ht="66" customHeight="1" spans="1:20">
      <c r="A51" s="32">
        <v>36</v>
      </c>
      <c r="B51" s="17" t="s">
        <v>137</v>
      </c>
      <c r="C51" s="17" t="s">
        <v>8</v>
      </c>
      <c r="D51" s="17" t="s">
        <v>281</v>
      </c>
      <c r="E51" s="17" t="s">
        <v>30</v>
      </c>
      <c r="F51" s="17" t="s">
        <v>352</v>
      </c>
      <c r="G51" s="24" t="s">
        <v>353</v>
      </c>
      <c r="H51" s="17" t="s">
        <v>354</v>
      </c>
      <c r="I51" s="17" t="s">
        <v>355</v>
      </c>
      <c r="J51" s="56" t="s">
        <v>356</v>
      </c>
      <c r="K51" s="56" t="s">
        <v>357</v>
      </c>
      <c r="L51" s="17" t="s">
        <v>41</v>
      </c>
      <c r="M51" s="17" t="s">
        <v>41</v>
      </c>
      <c r="N51" s="43" t="s">
        <v>358</v>
      </c>
      <c r="O51" s="57" t="s">
        <v>359</v>
      </c>
      <c r="P51" s="38">
        <v>34</v>
      </c>
      <c r="Q51" s="38" t="s">
        <v>48</v>
      </c>
      <c r="R51" s="38">
        <v>34</v>
      </c>
      <c r="S51" s="58"/>
      <c r="T51" s="43" t="s">
        <v>360</v>
      </c>
    </row>
    <row r="52" s="3" customFormat="1" ht="66" customHeight="1" spans="1:20">
      <c r="A52" s="32">
        <v>37</v>
      </c>
      <c r="B52" s="17" t="s">
        <v>137</v>
      </c>
      <c r="C52" s="17" t="s">
        <v>8</v>
      </c>
      <c r="D52" s="17" t="s">
        <v>281</v>
      </c>
      <c r="E52" s="17" t="str">
        <f>E51</f>
        <v>滩头镇</v>
      </c>
      <c r="F52" s="17" t="s">
        <v>361</v>
      </c>
      <c r="G52" s="24" t="s">
        <v>362</v>
      </c>
      <c r="H52" s="17" t="s">
        <v>363</v>
      </c>
      <c r="I52" s="17" t="s">
        <v>355</v>
      </c>
      <c r="J52" s="56" t="s">
        <v>356</v>
      </c>
      <c r="K52" s="56" t="s">
        <v>357</v>
      </c>
      <c r="L52" s="17" t="s">
        <v>41</v>
      </c>
      <c r="M52" s="17" t="s">
        <v>41</v>
      </c>
      <c r="N52" s="43" t="s">
        <v>364</v>
      </c>
      <c r="O52" s="57" t="s">
        <v>365</v>
      </c>
      <c r="P52" s="58">
        <v>11</v>
      </c>
      <c r="Q52" s="38" t="s">
        <v>48</v>
      </c>
      <c r="R52" s="58">
        <v>11</v>
      </c>
      <c r="S52" s="58"/>
      <c r="T52" s="43" t="s">
        <v>366</v>
      </c>
    </row>
    <row r="53" s="3" customFormat="1" ht="66" customHeight="1" spans="1:20">
      <c r="A53" s="32">
        <v>38</v>
      </c>
      <c r="B53" s="17" t="s">
        <v>137</v>
      </c>
      <c r="C53" s="17" t="s">
        <v>8</v>
      </c>
      <c r="D53" s="17" t="s">
        <v>281</v>
      </c>
      <c r="E53" s="17" t="s">
        <v>30</v>
      </c>
      <c r="F53" s="17" t="s">
        <v>367</v>
      </c>
      <c r="G53" s="24" t="s">
        <v>368</v>
      </c>
      <c r="H53" s="17" t="s">
        <v>369</v>
      </c>
      <c r="I53" s="17" t="s">
        <v>355</v>
      </c>
      <c r="J53" s="56" t="s">
        <v>356</v>
      </c>
      <c r="K53" s="56" t="s">
        <v>357</v>
      </c>
      <c r="L53" s="17" t="s">
        <v>41</v>
      </c>
      <c r="M53" s="17" t="s">
        <v>41</v>
      </c>
      <c r="N53" s="43" t="s">
        <v>370</v>
      </c>
      <c r="O53" s="57" t="s">
        <v>371</v>
      </c>
      <c r="P53" s="38">
        <v>7</v>
      </c>
      <c r="Q53" s="38" t="s">
        <v>48</v>
      </c>
      <c r="R53" s="38">
        <v>7</v>
      </c>
      <c r="S53" s="58"/>
      <c r="T53" s="43" t="s">
        <v>372</v>
      </c>
    </row>
    <row r="54" s="3" customFormat="1" ht="66" customHeight="1" spans="1:20">
      <c r="A54" s="32">
        <v>39</v>
      </c>
      <c r="B54" s="17" t="s">
        <v>137</v>
      </c>
      <c r="C54" s="17" t="s">
        <v>8</v>
      </c>
      <c r="D54" s="17" t="s">
        <v>281</v>
      </c>
      <c r="E54" s="17" t="s">
        <v>30</v>
      </c>
      <c r="F54" s="17" t="s">
        <v>373</v>
      </c>
      <c r="G54" s="24" t="s">
        <v>374</v>
      </c>
      <c r="H54" s="17" t="s">
        <v>375</v>
      </c>
      <c r="I54" s="17" t="s">
        <v>355</v>
      </c>
      <c r="J54" s="56" t="s">
        <v>356</v>
      </c>
      <c r="K54" s="56" t="s">
        <v>357</v>
      </c>
      <c r="L54" s="17" t="s">
        <v>41</v>
      </c>
      <c r="M54" s="17" t="s">
        <v>41</v>
      </c>
      <c r="N54" s="43" t="s">
        <v>376</v>
      </c>
      <c r="O54" s="57" t="s">
        <v>377</v>
      </c>
      <c r="P54" s="38">
        <v>11</v>
      </c>
      <c r="Q54" s="38" t="s">
        <v>48</v>
      </c>
      <c r="R54" s="38">
        <v>11</v>
      </c>
      <c r="S54" s="58"/>
      <c r="T54" s="43" t="s">
        <v>378</v>
      </c>
    </row>
    <row r="55" s="3" customFormat="1" ht="66" customHeight="1" spans="1:20">
      <c r="A55" s="32">
        <v>40</v>
      </c>
      <c r="B55" s="17" t="s">
        <v>137</v>
      </c>
      <c r="C55" s="17" t="s">
        <v>8</v>
      </c>
      <c r="D55" s="17" t="s">
        <v>281</v>
      </c>
      <c r="E55" s="17" t="s">
        <v>30</v>
      </c>
      <c r="F55" s="17" t="s">
        <v>379</v>
      </c>
      <c r="G55" s="24" t="s">
        <v>380</v>
      </c>
      <c r="H55" s="17" t="s">
        <v>381</v>
      </c>
      <c r="I55" s="17" t="s">
        <v>355</v>
      </c>
      <c r="J55" s="56" t="s">
        <v>356</v>
      </c>
      <c r="K55" s="56" t="s">
        <v>357</v>
      </c>
      <c r="L55" s="17" t="s">
        <v>41</v>
      </c>
      <c r="M55" s="17" t="s">
        <v>41</v>
      </c>
      <c r="N55" s="43" t="s">
        <v>382</v>
      </c>
      <c r="O55" s="57" t="s">
        <v>383</v>
      </c>
      <c r="P55" s="38">
        <v>34</v>
      </c>
      <c r="Q55" s="38" t="s">
        <v>48</v>
      </c>
      <c r="R55" s="38">
        <v>34</v>
      </c>
      <c r="S55" s="58"/>
      <c r="T55" s="43" t="s">
        <v>384</v>
      </c>
    </row>
    <row r="56" s="3" customFormat="1" ht="81" customHeight="1" spans="1:20">
      <c r="A56" s="32">
        <v>41</v>
      </c>
      <c r="B56" s="17" t="s">
        <v>137</v>
      </c>
      <c r="C56" s="17" t="s">
        <v>8</v>
      </c>
      <c r="D56" s="17" t="s">
        <v>281</v>
      </c>
      <c r="E56" s="17" t="s">
        <v>30</v>
      </c>
      <c r="F56" s="17" t="s">
        <v>385</v>
      </c>
      <c r="G56" s="24" t="s">
        <v>386</v>
      </c>
      <c r="H56" s="17" t="s">
        <v>387</v>
      </c>
      <c r="I56" s="17" t="s">
        <v>355</v>
      </c>
      <c r="J56" s="56" t="s">
        <v>356</v>
      </c>
      <c r="K56" s="56" t="s">
        <v>357</v>
      </c>
      <c r="L56" s="17" t="s">
        <v>41</v>
      </c>
      <c r="M56" s="17" t="s">
        <v>41</v>
      </c>
      <c r="N56" s="43" t="s">
        <v>388</v>
      </c>
      <c r="O56" s="57" t="s">
        <v>389</v>
      </c>
      <c r="P56" s="38">
        <v>20</v>
      </c>
      <c r="Q56" s="38" t="s">
        <v>48</v>
      </c>
      <c r="R56" s="38">
        <v>20</v>
      </c>
      <c r="S56" s="58"/>
      <c r="T56" s="43" t="s">
        <v>390</v>
      </c>
    </row>
    <row r="57" s="3" customFormat="1" ht="69" customHeight="1" spans="1:20">
      <c r="A57" s="32">
        <v>42</v>
      </c>
      <c r="B57" s="17" t="s">
        <v>137</v>
      </c>
      <c r="C57" s="17" t="s">
        <v>8</v>
      </c>
      <c r="D57" s="17" t="s">
        <v>281</v>
      </c>
      <c r="E57" s="17" t="s">
        <v>30</v>
      </c>
      <c r="F57" s="17" t="s">
        <v>385</v>
      </c>
      <c r="G57" s="24" t="s">
        <v>391</v>
      </c>
      <c r="H57" s="17" t="s">
        <v>392</v>
      </c>
      <c r="I57" s="17" t="s">
        <v>355</v>
      </c>
      <c r="J57" s="56" t="s">
        <v>356</v>
      </c>
      <c r="K57" s="56" t="s">
        <v>357</v>
      </c>
      <c r="L57" s="17" t="s">
        <v>41</v>
      </c>
      <c r="M57" s="17" t="s">
        <v>41</v>
      </c>
      <c r="N57" s="43" t="s">
        <v>393</v>
      </c>
      <c r="O57" s="57" t="s">
        <v>394</v>
      </c>
      <c r="P57" s="38">
        <v>63</v>
      </c>
      <c r="Q57" s="38" t="s">
        <v>48</v>
      </c>
      <c r="R57" s="38">
        <v>63</v>
      </c>
      <c r="S57" s="58"/>
      <c r="T57" s="43" t="s">
        <v>390</v>
      </c>
    </row>
    <row r="58" s="3" customFormat="1" ht="69" customHeight="1" spans="1:20">
      <c r="A58" s="32">
        <v>43</v>
      </c>
      <c r="B58" s="17" t="s">
        <v>137</v>
      </c>
      <c r="C58" s="17" t="s">
        <v>8</v>
      </c>
      <c r="D58" s="17" t="s">
        <v>281</v>
      </c>
      <c r="E58" s="17" t="str">
        <f>E57</f>
        <v>滩头镇</v>
      </c>
      <c r="F58" s="17" t="s">
        <v>395</v>
      </c>
      <c r="G58" s="24" t="s">
        <v>396</v>
      </c>
      <c r="H58" s="17" t="s">
        <v>397</v>
      </c>
      <c r="I58" s="17" t="s">
        <v>355</v>
      </c>
      <c r="J58" s="56" t="s">
        <v>356</v>
      </c>
      <c r="K58" s="56" t="s">
        <v>357</v>
      </c>
      <c r="L58" s="17" t="s">
        <v>41</v>
      </c>
      <c r="M58" s="17" t="s">
        <v>41</v>
      </c>
      <c r="N58" s="43" t="s">
        <v>398</v>
      </c>
      <c r="O58" s="57" t="s">
        <v>399</v>
      </c>
      <c r="P58" s="38">
        <v>175</v>
      </c>
      <c r="Q58" s="38" t="s">
        <v>48</v>
      </c>
      <c r="R58" s="38">
        <v>175</v>
      </c>
      <c r="S58" s="58"/>
      <c r="T58" s="43" t="s">
        <v>400</v>
      </c>
    </row>
    <row r="59" s="3" customFormat="1" ht="69" customHeight="1" spans="1:20">
      <c r="A59" s="32">
        <v>44</v>
      </c>
      <c r="B59" s="17" t="s">
        <v>137</v>
      </c>
      <c r="C59" s="17" t="s">
        <v>8</v>
      </c>
      <c r="D59" s="17" t="s">
        <v>281</v>
      </c>
      <c r="E59" s="17" t="s">
        <v>16</v>
      </c>
      <c r="F59" s="17" t="s">
        <v>401</v>
      </c>
      <c r="G59" s="24" t="s">
        <v>402</v>
      </c>
      <c r="H59" s="17" t="s">
        <v>403</v>
      </c>
      <c r="I59" s="17" t="e">
        <f>#REF!</f>
        <v>#REF!</v>
      </c>
      <c r="J59" s="59">
        <v>44866</v>
      </c>
      <c r="K59" s="59">
        <v>45017</v>
      </c>
      <c r="L59" s="17" t="s">
        <v>41</v>
      </c>
      <c r="M59" s="17" t="s">
        <v>41</v>
      </c>
      <c r="N59" s="43" t="s">
        <v>404</v>
      </c>
      <c r="O59" s="57" t="s">
        <v>405</v>
      </c>
      <c r="P59" s="58">
        <v>24</v>
      </c>
      <c r="Q59" s="38" t="s">
        <v>48</v>
      </c>
      <c r="R59" s="58">
        <v>24</v>
      </c>
      <c r="S59" s="58"/>
      <c r="T59" s="43" t="s">
        <v>406</v>
      </c>
    </row>
    <row r="60" s="3" customFormat="1" ht="69" customHeight="1" spans="1:20">
      <c r="A60" s="32">
        <v>45</v>
      </c>
      <c r="B60" s="17" t="s">
        <v>137</v>
      </c>
      <c r="C60" s="17" t="s">
        <v>8</v>
      </c>
      <c r="D60" s="17" t="s">
        <v>281</v>
      </c>
      <c r="E60" s="17" t="s">
        <v>16</v>
      </c>
      <c r="F60" s="17" t="s">
        <v>401</v>
      </c>
      <c r="G60" s="24" t="s">
        <v>407</v>
      </c>
      <c r="H60" s="17" t="s">
        <v>408</v>
      </c>
      <c r="I60" s="17" t="e">
        <f>#REF!</f>
        <v>#REF!</v>
      </c>
      <c r="J60" s="59">
        <v>44866</v>
      </c>
      <c r="K60" s="59">
        <v>45017</v>
      </c>
      <c r="L60" s="17" t="s">
        <v>41</v>
      </c>
      <c r="M60" s="17" t="s">
        <v>41</v>
      </c>
      <c r="N60" s="43" t="s">
        <v>409</v>
      </c>
      <c r="O60" s="57" t="s">
        <v>410</v>
      </c>
      <c r="P60" s="58">
        <v>7</v>
      </c>
      <c r="Q60" s="38" t="s">
        <v>48</v>
      </c>
      <c r="R60" s="58">
        <v>7</v>
      </c>
      <c r="S60" s="58"/>
      <c r="T60" s="43" t="s">
        <v>411</v>
      </c>
    </row>
    <row r="61" s="3" customFormat="1" ht="96" customHeight="1" spans="1:20">
      <c r="A61" s="32">
        <v>46</v>
      </c>
      <c r="B61" s="17" t="s">
        <v>137</v>
      </c>
      <c r="C61" s="17" t="s">
        <v>8</v>
      </c>
      <c r="D61" s="17" t="s">
        <v>281</v>
      </c>
      <c r="E61" s="17" t="s">
        <v>16</v>
      </c>
      <c r="F61" s="17" t="s">
        <v>412</v>
      </c>
      <c r="G61" s="24" t="s">
        <v>413</v>
      </c>
      <c r="H61" s="17" t="s">
        <v>414</v>
      </c>
      <c r="I61" s="17" t="e">
        <f>I60</f>
        <v>#REF!</v>
      </c>
      <c r="J61" s="59">
        <v>44866</v>
      </c>
      <c r="K61" s="44">
        <v>45017</v>
      </c>
      <c r="L61" s="17" t="s">
        <v>41</v>
      </c>
      <c r="M61" s="17" t="s">
        <v>41</v>
      </c>
      <c r="N61" s="43" t="s">
        <v>415</v>
      </c>
      <c r="O61" s="57" t="s">
        <v>416</v>
      </c>
      <c r="P61" s="58">
        <v>22</v>
      </c>
      <c r="Q61" s="38" t="s">
        <v>48</v>
      </c>
      <c r="R61" s="58">
        <v>22</v>
      </c>
      <c r="S61" s="58"/>
      <c r="T61" s="43" t="s">
        <v>417</v>
      </c>
    </row>
    <row r="62" s="3" customFormat="1" ht="118" customHeight="1" spans="1:20">
      <c r="A62" s="32">
        <v>47</v>
      </c>
      <c r="B62" s="17" t="s">
        <v>137</v>
      </c>
      <c r="C62" s="17" t="s">
        <v>8</v>
      </c>
      <c r="D62" s="17" t="s">
        <v>281</v>
      </c>
      <c r="E62" s="17" t="s">
        <v>16</v>
      </c>
      <c r="F62" s="17" t="s">
        <v>412</v>
      </c>
      <c r="G62" s="24" t="s">
        <v>418</v>
      </c>
      <c r="H62" s="17" t="s">
        <v>419</v>
      </c>
      <c r="I62" s="17" t="e">
        <f>I61</f>
        <v>#REF!</v>
      </c>
      <c r="J62" s="59">
        <v>44866</v>
      </c>
      <c r="K62" s="44">
        <v>45017</v>
      </c>
      <c r="L62" s="17" t="s">
        <v>41</v>
      </c>
      <c r="M62" s="17" t="s">
        <v>41</v>
      </c>
      <c r="N62" s="43" t="s">
        <v>420</v>
      </c>
      <c r="O62" s="57" t="s">
        <v>421</v>
      </c>
      <c r="P62" s="58">
        <v>50</v>
      </c>
      <c r="Q62" s="38" t="s">
        <v>48</v>
      </c>
      <c r="R62" s="58">
        <v>50</v>
      </c>
      <c r="S62" s="58"/>
      <c r="T62" s="43" t="s">
        <v>422</v>
      </c>
    </row>
    <row r="63" s="3" customFormat="1" ht="72" customHeight="1" spans="1:20">
      <c r="A63" s="32">
        <v>48</v>
      </c>
      <c r="B63" s="17" t="s">
        <v>137</v>
      </c>
      <c r="C63" s="17" t="s">
        <v>8</v>
      </c>
      <c r="D63" s="17" t="s">
        <v>281</v>
      </c>
      <c r="E63" s="17" t="s">
        <v>16</v>
      </c>
      <c r="F63" s="17" t="s">
        <v>412</v>
      </c>
      <c r="G63" s="24" t="s">
        <v>423</v>
      </c>
      <c r="H63" s="17" t="s">
        <v>424</v>
      </c>
      <c r="I63" s="17" t="e">
        <f>I62</f>
        <v>#REF!</v>
      </c>
      <c r="J63" s="59">
        <v>44866</v>
      </c>
      <c r="K63" s="44">
        <v>45017</v>
      </c>
      <c r="L63" s="17" t="s">
        <v>41</v>
      </c>
      <c r="M63" s="17" t="s">
        <v>41</v>
      </c>
      <c r="N63" s="43" t="s">
        <v>425</v>
      </c>
      <c r="O63" s="57" t="s">
        <v>426</v>
      </c>
      <c r="P63" s="58">
        <v>7</v>
      </c>
      <c r="Q63" s="38" t="s">
        <v>48</v>
      </c>
      <c r="R63" s="58">
        <v>7</v>
      </c>
      <c r="S63" s="58"/>
      <c r="T63" s="43" t="s">
        <v>427</v>
      </c>
    </row>
    <row r="64" s="3" customFormat="1" ht="72" customHeight="1" spans="1:20">
      <c r="A64" s="32">
        <v>49</v>
      </c>
      <c r="B64" s="17" t="s">
        <v>137</v>
      </c>
      <c r="C64" s="17" t="s">
        <v>8</v>
      </c>
      <c r="D64" s="17" t="s">
        <v>281</v>
      </c>
      <c r="E64" s="17" t="str">
        <f>E63</f>
        <v>荷田乡</v>
      </c>
      <c r="F64" s="17" t="s">
        <v>428</v>
      </c>
      <c r="G64" s="24" t="s">
        <v>429</v>
      </c>
      <c r="H64" s="17" t="s">
        <v>430</v>
      </c>
      <c r="I64" s="17" t="e">
        <f>I63</f>
        <v>#REF!</v>
      </c>
      <c r="J64" s="59">
        <v>44866</v>
      </c>
      <c r="K64" s="59">
        <v>45017</v>
      </c>
      <c r="L64" s="17" t="s">
        <v>41</v>
      </c>
      <c r="M64" s="17" t="s">
        <v>41</v>
      </c>
      <c r="N64" s="43" t="s">
        <v>431</v>
      </c>
      <c r="O64" s="57" t="s">
        <v>432</v>
      </c>
      <c r="P64" s="58">
        <v>5</v>
      </c>
      <c r="Q64" s="38" t="s">
        <v>48</v>
      </c>
      <c r="R64" s="58">
        <v>5</v>
      </c>
      <c r="S64" s="58"/>
      <c r="T64" s="74" t="s">
        <v>433</v>
      </c>
    </row>
    <row r="65" s="3" customFormat="1" ht="110" customHeight="1" spans="1:20">
      <c r="A65" s="32">
        <v>50</v>
      </c>
      <c r="B65" s="17" t="s">
        <v>137</v>
      </c>
      <c r="C65" s="17" t="s">
        <v>8</v>
      </c>
      <c r="D65" s="17" t="s">
        <v>281</v>
      </c>
      <c r="E65" s="17" t="s">
        <v>16</v>
      </c>
      <c r="F65" s="17" t="s">
        <v>434</v>
      </c>
      <c r="G65" s="24" t="s">
        <v>435</v>
      </c>
      <c r="H65" s="17" t="s">
        <v>436</v>
      </c>
      <c r="I65" s="17" t="e">
        <f>#REF!</f>
        <v>#REF!</v>
      </c>
      <c r="J65" s="59">
        <v>44866</v>
      </c>
      <c r="K65" s="59">
        <v>45017</v>
      </c>
      <c r="L65" s="17" t="s">
        <v>41</v>
      </c>
      <c r="M65" s="17" t="s">
        <v>41</v>
      </c>
      <c r="N65" s="43" t="s">
        <v>437</v>
      </c>
      <c r="O65" s="57" t="s">
        <v>438</v>
      </c>
      <c r="P65" s="58">
        <v>85</v>
      </c>
      <c r="Q65" s="38" t="s">
        <v>48</v>
      </c>
      <c r="R65" s="58">
        <v>85</v>
      </c>
      <c r="S65" s="58"/>
      <c r="T65" s="74" t="s">
        <v>439</v>
      </c>
    </row>
    <row r="66" s="3" customFormat="1" ht="68" customHeight="1" spans="1:20">
      <c r="A66" s="32">
        <v>51</v>
      </c>
      <c r="B66" s="17" t="s">
        <v>137</v>
      </c>
      <c r="C66" s="17" t="s">
        <v>8</v>
      </c>
      <c r="D66" s="17" t="s">
        <v>281</v>
      </c>
      <c r="E66" s="17" t="s">
        <v>16</v>
      </c>
      <c r="F66" s="17" t="s">
        <v>434</v>
      </c>
      <c r="G66" s="24" t="s">
        <v>440</v>
      </c>
      <c r="H66" s="17" t="s">
        <v>441</v>
      </c>
      <c r="I66" s="17" t="e">
        <f>I65</f>
        <v>#REF!</v>
      </c>
      <c r="J66" s="59">
        <v>44866</v>
      </c>
      <c r="K66" s="59">
        <v>45017</v>
      </c>
      <c r="L66" s="17" t="s">
        <v>41</v>
      </c>
      <c r="M66" s="17" t="s">
        <v>41</v>
      </c>
      <c r="N66" s="43" t="s">
        <v>442</v>
      </c>
      <c r="O66" s="57" t="s">
        <v>443</v>
      </c>
      <c r="P66" s="58">
        <v>54</v>
      </c>
      <c r="Q66" s="38" t="s">
        <v>48</v>
      </c>
      <c r="R66" s="58">
        <v>54</v>
      </c>
      <c r="S66" s="58"/>
      <c r="T66" s="74" t="s">
        <v>444</v>
      </c>
    </row>
    <row r="67" s="3" customFormat="1" ht="68" customHeight="1" spans="1:20">
      <c r="A67" s="32">
        <v>52</v>
      </c>
      <c r="B67" s="17" t="s">
        <v>137</v>
      </c>
      <c r="C67" s="17" t="s">
        <v>8</v>
      </c>
      <c r="D67" s="17" t="s">
        <v>281</v>
      </c>
      <c r="E67" s="17" t="s">
        <v>16</v>
      </c>
      <c r="F67" s="17" t="s">
        <v>434</v>
      </c>
      <c r="G67" s="24" t="s">
        <v>445</v>
      </c>
      <c r="H67" s="17" t="s">
        <v>446</v>
      </c>
      <c r="I67" s="17" t="e">
        <f>I66</f>
        <v>#REF!</v>
      </c>
      <c r="J67" s="59">
        <v>44866</v>
      </c>
      <c r="K67" s="59">
        <v>45017</v>
      </c>
      <c r="L67" s="17" t="s">
        <v>41</v>
      </c>
      <c r="M67" s="17" t="s">
        <v>41</v>
      </c>
      <c r="N67" s="43" t="s">
        <v>447</v>
      </c>
      <c r="O67" s="57" t="s">
        <v>448</v>
      </c>
      <c r="P67" s="58">
        <v>143</v>
      </c>
      <c r="Q67" s="38" t="s">
        <v>48</v>
      </c>
      <c r="R67" s="58">
        <v>143</v>
      </c>
      <c r="S67" s="58"/>
      <c r="T67" s="74" t="s">
        <v>449</v>
      </c>
    </row>
    <row r="68" s="3" customFormat="1" ht="97" customHeight="1" spans="1:20">
      <c r="A68" s="32">
        <v>53</v>
      </c>
      <c r="B68" s="24" t="s">
        <v>137</v>
      </c>
      <c r="C68" s="24" t="s">
        <v>8</v>
      </c>
      <c r="D68" s="24" t="s">
        <v>281</v>
      </c>
      <c r="E68" s="24" t="s">
        <v>35</v>
      </c>
      <c r="F68" s="24" t="s">
        <v>450</v>
      </c>
      <c r="G68" s="24" t="s">
        <v>451</v>
      </c>
      <c r="H68" s="24" t="s">
        <v>452</v>
      </c>
      <c r="I68" s="24" t="s">
        <v>355</v>
      </c>
      <c r="J68" s="44">
        <v>44866</v>
      </c>
      <c r="K68" s="44">
        <v>45017</v>
      </c>
      <c r="L68" s="17" t="s">
        <v>41</v>
      </c>
      <c r="M68" s="17" t="s">
        <v>41</v>
      </c>
      <c r="N68" s="86" t="s">
        <v>453</v>
      </c>
      <c r="O68" s="57" t="s">
        <v>454</v>
      </c>
      <c r="P68" s="58">
        <v>13</v>
      </c>
      <c r="Q68" s="38" t="s">
        <v>48</v>
      </c>
      <c r="R68" s="58">
        <v>13</v>
      </c>
      <c r="S68" s="58"/>
      <c r="T68" s="86" t="s">
        <v>455</v>
      </c>
    </row>
    <row r="69" s="3" customFormat="1" ht="31" customHeight="1" spans="1:20">
      <c r="A69" s="32"/>
      <c r="B69" s="17" t="s">
        <v>456</v>
      </c>
      <c r="C69" s="17"/>
      <c r="D69" s="17"/>
      <c r="E69" s="17"/>
      <c r="F69" s="17"/>
      <c r="G69" s="32"/>
      <c r="H69" s="17"/>
      <c r="I69" s="17"/>
      <c r="J69" s="59"/>
      <c r="K69" s="59"/>
      <c r="L69" s="17"/>
      <c r="M69" s="17"/>
      <c r="N69" s="43"/>
      <c r="O69" s="17"/>
      <c r="P69" s="38">
        <f>SUM(P70:P71)</f>
        <v>58</v>
      </c>
      <c r="Q69" s="38"/>
      <c r="R69" s="38">
        <f>SUM(R70:R71)</f>
        <v>58</v>
      </c>
      <c r="S69" s="38"/>
      <c r="T69" s="43"/>
    </row>
    <row r="70" s="3" customFormat="1" ht="157" customHeight="1" spans="1:20">
      <c r="A70" s="32">
        <v>54</v>
      </c>
      <c r="B70" s="25" t="s">
        <v>137</v>
      </c>
      <c r="C70" s="25" t="s">
        <v>8</v>
      </c>
      <c r="D70" s="25" t="s">
        <v>457</v>
      </c>
      <c r="E70" s="23" t="s">
        <v>458</v>
      </c>
      <c r="F70" s="23" t="s">
        <v>459</v>
      </c>
      <c r="G70" s="26" t="s">
        <v>460</v>
      </c>
      <c r="H70" s="23" t="s">
        <v>461</v>
      </c>
      <c r="I70" s="23" t="s">
        <v>143</v>
      </c>
      <c r="J70" s="54">
        <v>45139</v>
      </c>
      <c r="K70" s="54">
        <v>45200</v>
      </c>
      <c r="L70" s="17" t="s">
        <v>45</v>
      </c>
      <c r="M70" s="17" t="s">
        <v>458</v>
      </c>
      <c r="N70" s="26" t="s">
        <v>462</v>
      </c>
      <c r="O70" s="23" t="s">
        <v>463</v>
      </c>
      <c r="P70" s="25">
        <v>38</v>
      </c>
      <c r="Q70" s="25" t="s">
        <v>48</v>
      </c>
      <c r="R70" s="25">
        <v>38</v>
      </c>
      <c r="S70" s="25"/>
      <c r="T70" s="23" t="s">
        <v>464</v>
      </c>
    </row>
    <row r="71" s="3" customFormat="1" ht="92" customHeight="1" spans="1:20">
      <c r="A71" s="32">
        <v>55</v>
      </c>
      <c r="B71" s="25" t="s">
        <v>137</v>
      </c>
      <c r="C71" s="25" t="s">
        <v>8</v>
      </c>
      <c r="D71" s="25" t="s">
        <v>457</v>
      </c>
      <c r="E71" s="23" t="s">
        <v>458</v>
      </c>
      <c r="F71" s="23" t="s">
        <v>465</v>
      </c>
      <c r="G71" s="26" t="s">
        <v>466</v>
      </c>
      <c r="H71" s="23" t="s">
        <v>467</v>
      </c>
      <c r="I71" s="23" t="s">
        <v>143</v>
      </c>
      <c r="J71" s="54">
        <v>45139</v>
      </c>
      <c r="K71" s="54">
        <v>45200</v>
      </c>
      <c r="L71" s="17" t="s">
        <v>45</v>
      </c>
      <c r="M71" s="17" t="s">
        <v>458</v>
      </c>
      <c r="N71" s="26" t="s">
        <v>468</v>
      </c>
      <c r="O71" s="23" t="s">
        <v>469</v>
      </c>
      <c r="P71" s="25">
        <v>20</v>
      </c>
      <c r="Q71" s="25" t="s">
        <v>48</v>
      </c>
      <c r="R71" s="25">
        <v>20</v>
      </c>
      <c r="S71" s="25"/>
      <c r="T71" s="23" t="s">
        <v>470</v>
      </c>
    </row>
    <row r="72" s="3" customFormat="1" ht="52" customHeight="1" spans="1:20">
      <c r="A72" s="32"/>
      <c r="B72" s="23" t="s">
        <v>471</v>
      </c>
      <c r="C72" s="17"/>
      <c r="D72" s="17"/>
      <c r="E72" s="17"/>
      <c r="F72" s="17"/>
      <c r="G72" s="32"/>
      <c r="H72" s="17"/>
      <c r="I72" s="17"/>
      <c r="J72" s="21"/>
      <c r="K72" s="21"/>
      <c r="L72" s="17"/>
      <c r="M72" s="17"/>
      <c r="N72" s="43"/>
      <c r="O72" s="17"/>
      <c r="P72" s="38">
        <f>SUM(P73:P73)</f>
        <v>684.14</v>
      </c>
      <c r="Q72" s="38"/>
      <c r="R72" s="38">
        <v>684.14</v>
      </c>
      <c r="S72" s="38"/>
      <c r="T72" s="43"/>
    </row>
    <row r="73" s="3" customFormat="1" ht="71" customHeight="1" spans="1:20">
      <c r="A73" s="32">
        <v>56</v>
      </c>
      <c r="B73" s="17" t="s">
        <v>137</v>
      </c>
      <c r="C73" s="17" t="s">
        <v>472</v>
      </c>
      <c r="D73" s="17" t="s">
        <v>473</v>
      </c>
      <c r="E73" s="17" t="s">
        <v>474</v>
      </c>
      <c r="F73" s="17" t="s">
        <v>475</v>
      </c>
      <c r="G73" s="24" t="s">
        <v>476</v>
      </c>
      <c r="H73" s="75" t="s">
        <v>477</v>
      </c>
      <c r="I73" s="17" t="s">
        <v>143</v>
      </c>
      <c r="J73" s="44">
        <v>44927</v>
      </c>
      <c r="K73" s="44">
        <v>45261</v>
      </c>
      <c r="L73" s="17" t="s">
        <v>45</v>
      </c>
      <c r="M73" s="17" t="s">
        <v>45</v>
      </c>
      <c r="N73" s="43" t="s">
        <v>478</v>
      </c>
      <c r="O73" s="87" t="s">
        <v>479</v>
      </c>
      <c r="P73" s="38">
        <v>684.14</v>
      </c>
      <c r="Q73" s="25" t="s">
        <v>49</v>
      </c>
      <c r="R73" s="38">
        <v>684.14</v>
      </c>
      <c r="S73" s="38"/>
      <c r="T73" s="43" t="s">
        <v>480</v>
      </c>
    </row>
    <row r="74" s="3" customFormat="1" ht="29" customHeight="1" spans="1:20">
      <c r="A74" s="32"/>
      <c r="B74" s="76" t="s">
        <v>481</v>
      </c>
      <c r="C74" s="17"/>
      <c r="D74" s="17"/>
      <c r="E74" s="17"/>
      <c r="F74" s="17"/>
      <c r="G74" s="32"/>
      <c r="H74" s="17"/>
      <c r="I74" s="17"/>
      <c r="J74" s="21"/>
      <c r="K74" s="21"/>
      <c r="L74" s="17"/>
      <c r="M74" s="17"/>
      <c r="N74" s="43"/>
      <c r="O74" s="17"/>
      <c r="P74" s="38">
        <f>P75+P77+P79+P81</f>
        <v>1133</v>
      </c>
      <c r="Q74" s="38"/>
      <c r="R74" s="38">
        <f>R75+R77+R79+R81</f>
        <v>1133</v>
      </c>
      <c r="S74" s="38"/>
      <c r="T74" s="43"/>
    </row>
    <row r="75" s="3" customFormat="1" ht="29" customHeight="1" spans="1:20">
      <c r="A75" s="32"/>
      <c r="B75" s="23" t="s">
        <v>482</v>
      </c>
      <c r="C75" s="17"/>
      <c r="D75" s="17"/>
      <c r="E75" s="17"/>
      <c r="F75" s="17"/>
      <c r="G75" s="32"/>
      <c r="H75" s="17"/>
      <c r="I75" s="17"/>
      <c r="J75" s="21"/>
      <c r="K75" s="21"/>
      <c r="L75" s="17"/>
      <c r="M75" s="17"/>
      <c r="N75" s="43"/>
      <c r="O75" s="17"/>
      <c r="P75" s="38">
        <f>SUM(P76:P76)</f>
        <v>50</v>
      </c>
      <c r="Q75" s="38"/>
      <c r="R75" s="38">
        <f>SUM(R76:R76)</f>
        <v>50</v>
      </c>
      <c r="S75" s="38"/>
      <c r="T75" s="43"/>
    </row>
    <row r="76" s="3" customFormat="1" ht="98" customHeight="1" spans="1:20">
      <c r="A76" s="32">
        <v>57</v>
      </c>
      <c r="B76" s="17" t="s">
        <v>483</v>
      </c>
      <c r="C76" s="17" t="s">
        <v>484</v>
      </c>
      <c r="D76" s="17" t="s">
        <v>485</v>
      </c>
      <c r="E76" s="17" t="s">
        <v>474</v>
      </c>
      <c r="F76" s="17" t="s">
        <v>486</v>
      </c>
      <c r="G76" s="24" t="s">
        <v>487</v>
      </c>
      <c r="H76" s="17" t="s">
        <v>488</v>
      </c>
      <c r="I76" s="17" t="s">
        <v>143</v>
      </c>
      <c r="J76" s="44">
        <v>44927</v>
      </c>
      <c r="K76" s="44">
        <v>45261</v>
      </c>
      <c r="L76" s="17" t="s">
        <v>45</v>
      </c>
      <c r="M76" s="17" t="s">
        <v>45</v>
      </c>
      <c r="N76" s="43" t="s">
        <v>489</v>
      </c>
      <c r="O76" s="17" t="s">
        <v>490</v>
      </c>
      <c r="P76" s="38">
        <v>50</v>
      </c>
      <c r="Q76" s="25" t="s">
        <v>49</v>
      </c>
      <c r="R76" s="38">
        <v>50</v>
      </c>
      <c r="S76" s="38"/>
      <c r="T76" s="94" t="s">
        <v>491</v>
      </c>
    </row>
    <row r="77" s="3" customFormat="1" ht="37" customHeight="1" spans="1:20">
      <c r="A77" s="32"/>
      <c r="B77" s="23" t="s">
        <v>492</v>
      </c>
      <c r="C77" s="17"/>
      <c r="D77" s="17"/>
      <c r="E77" s="17"/>
      <c r="F77" s="17"/>
      <c r="G77" s="32"/>
      <c r="H77" s="17"/>
      <c r="I77" s="17"/>
      <c r="J77" s="21"/>
      <c r="K77" s="21"/>
      <c r="L77" s="17"/>
      <c r="M77" s="17"/>
      <c r="N77" s="43"/>
      <c r="O77" s="17"/>
      <c r="P77" s="38">
        <f>SUM(P78)</f>
        <v>100</v>
      </c>
      <c r="Q77" s="38"/>
      <c r="R77" s="38">
        <v>100</v>
      </c>
      <c r="S77" s="38"/>
      <c r="T77" s="43"/>
    </row>
    <row r="78" s="3" customFormat="1" ht="73" customHeight="1" spans="1:20">
      <c r="A78" s="32">
        <v>58</v>
      </c>
      <c r="B78" s="17" t="s">
        <v>483</v>
      </c>
      <c r="C78" s="17" t="s">
        <v>493</v>
      </c>
      <c r="D78" s="17" t="s">
        <v>494</v>
      </c>
      <c r="E78" s="17" t="s">
        <v>172</v>
      </c>
      <c r="F78" s="17" t="s">
        <v>495</v>
      </c>
      <c r="G78" s="24" t="s">
        <v>496</v>
      </c>
      <c r="H78" s="17" t="s">
        <v>497</v>
      </c>
      <c r="I78" s="17" t="s">
        <v>143</v>
      </c>
      <c r="J78" s="88">
        <v>44986</v>
      </c>
      <c r="K78" s="88">
        <v>45261</v>
      </c>
      <c r="L78" s="17" t="s">
        <v>41</v>
      </c>
      <c r="M78" s="17" t="s">
        <v>41</v>
      </c>
      <c r="N78" s="43" t="s">
        <v>498</v>
      </c>
      <c r="O78" s="75" t="s">
        <v>499</v>
      </c>
      <c r="P78" s="89">
        <v>100</v>
      </c>
      <c r="Q78" s="25" t="s">
        <v>49</v>
      </c>
      <c r="R78" s="89">
        <v>100</v>
      </c>
      <c r="S78" s="38"/>
      <c r="T78" s="43" t="s">
        <v>498</v>
      </c>
    </row>
    <row r="79" s="3" customFormat="1" ht="23" customHeight="1" spans="1:20">
      <c r="A79" s="32"/>
      <c r="B79" s="23" t="s">
        <v>500</v>
      </c>
      <c r="C79" s="17"/>
      <c r="D79" s="17"/>
      <c r="E79" s="17"/>
      <c r="F79" s="17"/>
      <c r="G79" s="32"/>
      <c r="H79" s="17"/>
      <c r="I79" s="17"/>
      <c r="J79" s="21"/>
      <c r="K79" s="21"/>
      <c r="L79" s="17"/>
      <c r="M79" s="17"/>
      <c r="N79" s="43"/>
      <c r="O79" s="17"/>
      <c r="P79" s="38">
        <f>SUM(P80)</f>
        <v>110</v>
      </c>
      <c r="Q79" s="38"/>
      <c r="R79" s="38">
        <v>110</v>
      </c>
      <c r="S79" s="38"/>
      <c r="T79" s="43"/>
    </row>
    <row r="80" s="3" customFormat="1" ht="74" customHeight="1" spans="1:20">
      <c r="A80" s="32">
        <v>59</v>
      </c>
      <c r="B80" s="17" t="s">
        <v>483</v>
      </c>
      <c r="C80" s="17" t="s">
        <v>501</v>
      </c>
      <c r="D80" s="17" t="s">
        <v>502</v>
      </c>
      <c r="E80" s="17" t="s">
        <v>474</v>
      </c>
      <c r="F80" s="17" t="s">
        <v>486</v>
      </c>
      <c r="G80" s="24" t="s">
        <v>503</v>
      </c>
      <c r="H80" s="17" t="s">
        <v>504</v>
      </c>
      <c r="I80" s="17" t="s">
        <v>143</v>
      </c>
      <c r="J80" s="44">
        <v>45017</v>
      </c>
      <c r="K80" s="44">
        <v>45261</v>
      </c>
      <c r="L80" s="17" t="s">
        <v>45</v>
      </c>
      <c r="M80" s="17" t="s">
        <v>45</v>
      </c>
      <c r="N80" s="43" t="s">
        <v>505</v>
      </c>
      <c r="O80" s="17" t="s">
        <v>506</v>
      </c>
      <c r="P80" s="38">
        <v>110</v>
      </c>
      <c r="Q80" s="25" t="s">
        <v>49</v>
      </c>
      <c r="R80" s="38">
        <v>110</v>
      </c>
      <c r="S80" s="38"/>
      <c r="T80" s="103" t="s">
        <v>507</v>
      </c>
    </row>
    <row r="81" s="3" customFormat="1" ht="32" customHeight="1" spans="1:20">
      <c r="A81" s="32"/>
      <c r="B81" s="23" t="s">
        <v>508</v>
      </c>
      <c r="C81" s="17"/>
      <c r="D81" s="17"/>
      <c r="E81" s="17"/>
      <c r="F81" s="17"/>
      <c r="G81" s="32"/>
      <c r="H81" s="17"/>
      <c r="I81" s="17"/>
      <c r="J81" s="21"/>
      <c r="K81" s="21"/>
      <c r="L81" s="17"/>
      <c r="M81" s="17"/>
      <c r="N81" s="43"/>
      <c r="O81" s="17"/>
      <c r="P81" s="38">
        <v>873</v>
      </c>
      <c r="Q81" s="38"/>
      <c r="R81" s="38">
        <v>873</v>
      </c>
      <c r="S81" s="38"/>
      <c r="T81" s="43"/>
    </row>
    <row r="82" s="3" customFormat="1" ht="48" customHeight="1" spans="1:20">
      <c r="A82" s="32"/>
      <c r="B82" s="23" t="s">
        <v>509</v>
      </c>
      <c r="C82" s="17"/>
      <c r="D82" s="17"/>
      <c r="E82" s="17"/>
      <c r="F82" s="17"/>
      <c r="G82" s="32"/>
      <c r="H82" s="17"/>
      <c r="I82" s="17"/>
      <c r="J82" s="21"/>
      <c r="K82" s="21"/>
      <c r="L82" s="17"/>
      <c r="M82" s="17"/>
      <c r="N82" s="43"/>
      <c r="O82" s="17"/>
      <c r="P82" s="38">
        <f>SUM(P83:P107)</f>
        <v>873</v>
      </c>
      <c r="Q82" s="38"/>
      <c r="R82" s="38">
        <f>SUM(R83:R107)</f>
        <v>873</v>
      </c>
      <c r="S82" s="38"/>
      <c r="T82" s="43"/>
    </row>
    <row r="83" s="3" customFormat="1" ht="60" customHeight="1" spans="1:20">
      <c r="A83" s="32">
        <v>60</v>
      </c>
      <c r="B83" s="17" t="s">
        <v>483</v>
      </c>
      <c r="C83" s="17" t="s">
        <v>11</v>
      </c>
      <c r="D83" s="17" t="s">
        <v>11</v>
      </c>
      <c r="E83" s="77" t="s">
        <v>16</v>
      </c>
      <c r="F83" s="17"/>
      <c r="G83" s="24" t="s">
        <v>510</v>
      </c>
      <c r="H83" s="17" t="s">
        <v>511</v>
      </c>
      <c r="I83" s="17" t="s">
        <v>143</v>
      </c>
      <c r="J83" s="56" t="s">
        <v>512</v>
      </c>
      <c r="K83" s="56" t="s">
        <v>513</v>
      </c>
      <c r="L83" s="17" t="s">
        <v>41</v>
      </c>
      <c r="M83" s="90" t="s">
        <v>514</v>
      </c>
      <c r="N83" s="43" t="s">
        <v>515</v>
      </c>
      <c r="O83" s="17" t="s">
        <v>516</v>
      </c>
      <c r="P83" s="38">
        <v>20.88</v>
      </c>
      <c r="Q83" s="25" t="s">
        <v>49</v>
      </c>
      <c r="R83" s="38">
        <v>20.88</v>
      </c>
      <c r="S83" s="38"/>
      <c r="T83" s="43" t="s">
        <v>517</v>
      </c>
    </row>
    <row r="84" s="3" customFormat="1" ht="60" customHeight="1" spans="1:20">
      <c r="A84" s="32">
        <v>61</v>
      </c>
      <c r="B84" s="17" t="s">
        <v>483</v>
      </c>
      <c r="C84" s="17" t="s">
        <v>11</v>
      </c>
      <c r="D84" s="17" t="s">
        <v>11</v>
      </c>
      <c r="E84" s="77" t="s">
        <v>458</v>
      </c>
      <c r="F84" s="17"/>
      <c r="G84" s="24" t="s">
        <v>518</v>
      </c>
      <c r="H84" s="17" t="s">
        <v>519</v>
      </c>
      <c r="I84" s="17" t="s">
        <v>143</v>
      </c>
      <c r="J84" s="56" t="s">
        <v>512</v>
      </c>
      <c r="K84" s="56" t="s">
        <v>513</v>
      </c>
      <c r="L84" s="17" t="s">
        <v>41</v>
      </c>
      <c r="M84" s="90" t="s">
        <v>458</v>
      </c>
      <c r="N84" s="43" t="s">
        <v>520</v>
      </c>
      <c r="O84" s="17" t="s">
        <v>516</v>
      </c>
      <c r="P84" s="38">
        <v>55.44</v>
      </c>
      <c r="Q84" s="25" t="s">
        <v>49</v>
      </c>
      <c r="R84" s="38">
        <v>55.44</v>
      </c>
      <c r="S84" s="38"/>
      <c r="T84" s="43" t="s">
        <v>521</v>
      </c>
    </row>
    <row r="85" s="3" customFormat="1" ht="60" customHeight="1" spans="1:20">
      <c r="A85" s="32">
        <v>62</v>
      </c>
      <c r="B85" s="17" t="s">
        <v>483</v>
      </c>
      <c r="C85" s="17" t="s">
        <v>11</v>
      </c>
      <c r="D85" s="17" t="s">
        <v>11</v>
      </c>
      <c r="E85" s="77" t="s">
        <v>22</v>
      </c>
      <c r="F85" s="17"/>
      <c r="G85" s="24" t="s">
        <v>522</v>
      </c>
      <c r="H85" s="17" t="s">
        <v>523</v>
      </c>
      <c r="I85" s="17" t="s">
        <v>143</v>
      </c>
      <c r="J85" s="56" t="s">
        <v>512</v>
      </c>
      <c r="K85" s="56" t="s">
        <v>513</v>
      </c>
      <c r="L85" s="17" t="s">
        <v>41</v>
      </c>
      <c r="M85" s="90" t="s">
        <v>524</v>
      </c>
      <c r="N85" s="43" t="s">
        <v>525</v>
      </c>
      <c r="O85" s="17" t="s">
        <v>516</v>
      </c>
      <c r="P85" s="38">
        <v>44.64</v>
      </c>
      <c r="Q85" s="25" t="s">
        <v>49</v>
      </c>
      <c r="R85" s="38">
        <v>44.64</v>
      </c>
      <c r="S85" s="38"/>
      <c r="T85" s="43" t="s">
        <v>526</v>
      </c>
    </row>
    <row r="86" s="3" customFormat="1" ht="60" customHeight="1" spans="1:20">
      <c r="A86" s="32">
        <v>63</v>
      </c>
      <c r="B86" s="17" t="s">
        <v>483</v>
      </c>
      <c r="C86" s="17" t="s">
        <v>11</v>
      </c>
      <c r="D86" s="17" t="s">
        <v>11</v>
      </c>
      <c r="E86" s="77" t="s">
        <v>27</v>
      </c>
      <c r="F86" s="17"/>
      <c r="G86" s="24" t="s">
        <v>527</v>
      </c>
      <c r="H86" s="17" t="s">
        <v>528</v>
      </c>
      <c r="I86" s="17" t="s">
        <v>143</v>
      </c>
      <c r="J86" s="56" t="s">
        <v>512</v>
      </c>
      <c r="K86" s="56" t="s">
        <v>513</v>
      </c>
      <c r="L86" s="17" t="s">
        <v>41</v>
      </c>
      <c r="M86" s="90" t="s">
        <v>529</v>
      </c>
      <c r="N86" s="43" t="s">
        <v>530</v>
      </c>
      <c r="O86" s="17" t="s">
        <v>516</v>
      </c>
      <c r="P86" s="38">
        <v>53.28</v>
      </c>
      <c r="Q86" s="25" t="s">
        <v>49</v>
      </c>
      <c r="R86" s="38">
        <v>53.28</v>
      </c>
      <c r="S86" s="38"/>
      <c r="T86" s="43" t="s">
        <v>531</v>
      </c>
    </row>
    <row r="87" s="3" customFormat="1" ht="60" customHeight="1" spans="1:20">
      <c r="A87" s="32">
        <v>64</v>
      </c>
      <c r="B87" s="17" t="s">
        <v>483</v>
      </c>
      <c r="C87" s="17" t="s">
        <v>11</v>
      </c>
      <c r="D87" s="17" t="s">
        <v>11</v>
      </c>
      <c r="E87" s="77" t="s">
        <v>34</v>
      </c>
      <c r="F87" s="17"/>
      <c r="G87" s="24" t="s">
        <v>532</v>
      </c>
      <c r="H87" s="17" t="s">
        <v>533</v>
      </c>
      <c r="I87" s="17" t="s">
        <v>143</v>
      </c>
      <c r="J87" s="56" t="s">
        <v>512</v>
      </c>
      <c r="K87" s="56" t="s">
        <v>513</v>
      </c>
      <c r="L87" s="17" t="s">
        <v>41</v>
      </c>
      <c r="M87" s="90" t="s">
        <v>534</v>
      </c>
      <c r="N87" s="43" t="s">
        <v>535</v>
      </c>
      <c r="O87" s="17" t="s">
        <v>516</v>
      </c>
      <c r="P87" s="38">
        <v>23.04</v>
      </c>
      <c r="Q87" s="25" t="s">
        <v>49</v>
      </c>
      <c r="R87" s="38">
        <v>23.04</v>
      </c>
      <c r="S87" s="38"/>
      <c r="T87" s="43" t="s">
        <v>536</v>
      </c>
    </row>
    <row r="88" s="3" customFormat="1" ht="60" customHeight="1" spans="1:20">
      <c r="A88" s="32">
        <v>65</v>
      </c>
      <c r="B88" s="17" t="s">
        <v>483</v>
      </c>
      <c r="C88" s="17" t="s">
        <v>11</v>
      </c>
      <c r="D88" s="17" t="s">
        <v>11</v>
      </c>
      <c r="E88" s="17" t="s">
        <v>230</v>
      </c>
      <c r="F88" s="17"/>
      <c r="G88" s="24" t="s">
        <v>537</v>
      </c>
      <c r="H88" s="17" t="s">
        <v>538</v>
      </c>
      <c r="I88" s="17" t="s">
        <v>143</v>
      </c>
      <c r="J88" s="56" t="s">
        <v>512</v>
      </c>
      <c r="K88" s="56" t="s">
        <v>513</v>
      </c>
      <c r="L88" s="17" t="s">
        <v>41</v>
      </c>
      <c r="M88" s="17" t="s">
        <v>539</v>
      </c>
      <c r="N88" s="91" t="s">
        <v>540</v>
      </c>
      <c r="O88" s="38" t="s">
        <v>516</v>
      </c>
      <c r="P88" s="38">
        <v>19.44</v>
      </c>
      <c r="Q88" s="25" t="s">
        <v>49</v>
      </c>
      <c r="R88" s="38">
        <v>19.44</v>
      </c>
      <c r="S88" s="58"/>
      <c r="T88" s="104" t="s">
        <v>541</v>
      </c>
    </row>
    <row r="89" s="3" customFormat="1" ht="60" customHeight="1" spans="1:20">
      <c r="A89" s="32">
        <v>66</v>
      </c>
      <c r="B89" s="23" t="s">
        <v>483</v>
      </c>
      <c r="C89" s="17" t="s">
        <v>11</v>
      </c>
      <c r="D89" s="17" t="s">
        <v>11</v>
      </c>
      <c r="E89" s="17" t="s">
        <v>32</v>
      </c>
      <c r="F89" s="31"/>
      <c r="G89" s="24" t="s">
        <v>542</v>
      </c>
      <c r="H89" s="17" t="s">
        <v>543</v>
      </c>
      <c r="I89" s="17" t="s">
        <v>143</v>
      </c>
      <c r="J89" s="54">
        <v>44927</v>
      </c>
      <c r="K89" s="54">
        <v>45261</v>
      </c>
      <c r="L89" s="17" t="s">
        <v>41</v>
      </c>
      <c r="M89" s="17" t="s">
        <v>348</v>
      </c>
      <c r="N89" s="43" t="s">
        <v>544</v>
      </c>
      <c r="O89" s="17" t="s">
        <v>516</v>
      </c>
      <c r="P89" s="38">
        <v>29.52</v>
      </c>
      <c r="Q89" s="25" t="s">
        <v>49</v>
      </c>
      <c r="R89" s="38">
        <v>29.52</v>
      </c>
      <c r="S89" s="105"/>
      <c r="T89" s="43" t="s">
        <v>545</v>
      </c>
    </row>
    <row r="90" s="3" customFormat="1" ht="45" spans="1:20">
      <c r="A90" s="32">
        <v>67</v>
      </c>
      <c r="B90" s="17" t="s">
        <v>483</v>
      </c>
      <c r="C90" s="17" t="s">
        <v>11</v>
      </c>
      <c r="D90" s="17" t="s">
        <v>11</v>
      </c>
      <c r="E90" s="17" t="s">
        <v>21</v>
      </c>
      <c r="F90" s="17"/>
      <c r="G90" s="24" t="s">
        <v>546</v>
      </c>
      <c r="H90" s="17" t="s">
        <v>547</v>
      </c>
      <c r="I90" s="17" t="s">
        <v>143</v>
      </c>
      <c r="J90" s="44">
        <v>44927</v>
      </c>
      <c r="K90" s="56" t="s">
        <v>513</v>
      </c>
      <c r="L90" s="38" t="s">
        <v>41</v>
      </c>
      <c r="M90" s="17" t="s">
        <v>306</v>
      </c>
      <c r="N90" s="92" t="s">
        <v>548</v>
      </c>
      <c r="O90" s="93" t="s">
        <v>516</v>
      </c>
      <c r="P90" s="38">
        <v>49.68</v>
      </c>
      <c r="Q90" s="25" t="s">
        <v>49</v>
      </c>
      <c r="R90" s="106">
        <v>49.68</v>
      </c>
      <c r="S90" s="42"/>
      <c r="T90" s="107" t="s">
        <v>549</v>
      </c>
    </row>
    <row r="91" s="3" customFormat="1" ht="33.75" spans="1:20">
      <c r="A91" s="32">
        <v>68</v>
      </c>
      <c r="B91" s="17" t="s">
        <v>483</v>
      </c>
      <c r="C91" s="17" t="s">
        <v>11</v>
      </c>
      <c r="D91" s="17" t="s">
        <v>11</v>
      </c>
      <c r="E91" s="77" t="s">
        <v>30</v>
      </c>
      <c r="F91" s="77"/>
      <c r="G91" s="24" t="s">
        <v>550</v>
      </c>
      <c r="H91" s="17" t="s">
        <v>551</v>
      </c>
      <c r="I91" s="17" t="s">
        <v>143</v>
      </c>
      <c r="J91" s="56" t="s">
        <v>512</v>
      </c>
      <c r="K91" s="56" t="s">
        <v>513</v>
      </c>
      <c r="L91" s="17" t="s">
        <v>41</v>
      </c>
      <c r="M91" s="90" t="s">
        <v>552</v>
      </c>
      <c r="N91" s="43" t="s">
        <v>553</v>
      </c>
      <c r="O91" s="17" t="s">
        <v>516</v>
      </c>
      <c r="P91" s="38">
        <v>63</v>
      </c>
      <c r="Q91" s="25" t="s">
        <v>49</v>
      </c>
      <c r="R91" s="38">
        <v>63</v>
      </c>
      <c r="S91" s="38"/>
      <c r="T91" s="43" t="s">
        <v>554</v>
      </c>
    </row>
    <row r="92" s="3" customFormat="1" ht="33.75" spans="1:20">
      <c r="A92" s="32">
        <v>69</v>
      </c>
      <c r="B92" s="17" t="s">
        <v>483</v>
      </c>
      <c r="C92" s="17" t="s">
        <v>11</v>
      </c>
      <c r="D92" s="17" t="s">
        <v>11</v>
      </c>
      <c r="E92" s="17" t="s">
        <v>29</v>
      </c>
      <c r="F92" s="17"/>
      <c r="G92" s="24" t="s">
        <v>555</v>
      </c>
      <c r="H92" s="17" t="s">
        <v>556</v>
      </c>
      <c r="I92" s="17" t="s">
        <v>143</v>
      </c>
      <c r="J92" s="56" t="s">
        <v>512</v>
      </c>
      <c r="K92" s="56" t="s">
        <v>513</v>
      </c>
      <c r="L92" s="17" t="s">
        <v>41</v>
      </c>
      <c r="M92" s="17" t="s">
        <v>328</v>
      </c>
      <c r="N92" s="43" t="s">
        <v>557</v>
      </c>
      <c r="O92" s="17" t="s">
        <v>516</v>
      </c>
      <c r="P92" s="38">
        <v>43.56</v>
      </c>
      <c r="Q92" s="25" t="s">
        <v>49</v>
      </c>
      <c r="R92" s="38">
        <v>43.56</v>
      </c>
      <c r="S92" s="38"/>
      <c r="T92" s="43" t="s">
        <v>558</v>
      </c>
    </row>
    <row r="93" s="3" customFormat="1" ht="35.25" spans="1:20">
      <c r="A93" s="32">
        <v>70</v>
      </c>
      <c r="B93" s="17" t="s">
        <v>483</v>
      </c>
      <c r="C93" s="17" t="s">
        <v>11</v>
      </c>
      <c r="D93" s="17" t="s">
        <v>11</v>
      </c>
      <c r="E93" s="78" t="s">
        <v>36</v>
      </c>
      <c r="F93" s="17"/>
      <c r="G93" s="24" t="s">
        <v>559</v>
      </c>
      <c r="H93" s="17" t="s">
        <v>560</v>
      </c>
      <c r="I93" s="17" t="s">
        <v>143</v>
      </c>
      <c r="J93" s="56" t="s">
        <v>512</v>
      </c>
      <c r="K93" s="56" t="s">
        <v>513</v>
      </c>
      <c r="L93" s="17" t="s">
        <v>41</v>
      </c>
      <c r="M93" s="90" t="s">
        <v>561</v>
      </c>
      <c r="N93" s="43" t="s">
        <v>562</v>
      </c>
      <c r="O93" s="17" t="s">
        <v>516</v>
      </c>
      <c r="P93" s="38">
        <v>22.68</v>
      </c>
      <c r="Q93" s="25" t="s">
        <v>49</v>
      </c>
      <c r="R93" s="38">
        <v>22.68</v>
      </c>
      <c r="S93" s="38"/>
      <c r="T93" s="43" t="s">
        <v>563</v>
      </c>
    </row>
    <row r="94" s="3" customFormat="1" ht="53" customHeight="1" spans="1:20">
      <c r="A94" s="32">
        <v>71</v>
      </c>
      <c r="B94" s="17" t="s">
        <v>483</v>
      </c>
      <c r="C94" s="17" t="s">
        <v>11</v>
      </c>
      <c r="D94" s="17" t="s">
        <v>11</v>
      </c>
      <c r="E94" s="17" t="s">
        <v>26</v>
      </c>
      <c r="F94" s="17"/>
      <c r="G94" s="24" t="s">
        <v>564</v>
      </c>
      <c r="H94" s="17" t="s">
        <v>565</v>
      </c>
      <c r="I94" s="17" t="s">
        <v>143</v>
      </c>
      <c r="J94" s="59">
        <v>44930</v>
      </c>
      <c r="K94" s="59">
        <v>45264</v>
      </c>
      <c r="L94" s="17" t="s">
        <v>41</v>
      </c>
      <c r="M94" s="17" t="s">
        <v>320</v>
      </c>
      <c r="N94" s="43" t="s">
        <v>566</v>
      </c>
      <c r="O94" s="17" t="s">
        <v>516</v>
      </c>
      <c r="P94" s="38">
        <v>40.68</v>
      </c>
      <c r="Q94" s="25" t="s">
        <v>49</v>
      </c>
      <c r="R94" s="38">
        <v>40.68</v>
      </c>
      <c r="S94" s="38"/>
      <c r="T94" s="43" t="s">
        <v>567</v>
      </c>
    </row>
    <row r="95" s="3" customFormat="1" ht="33.75" spans="1:20">
      <c r="A95" s="32">
        <v>72</v>
      </c>
      <c r="B95" s="17" t="s">
        <v>483</v>
      </c>
      <c r="C95" s="17" t="s">
        <v>11</v>
      </c>
      <c r="D95" s="17" t="s">
        <v>11</v>
      </c>
      <c r="E95" s="17" t="s">
        <v>18</v>
      </c>
      <c r="F95" s="17"/>
      <c r="G95" s="24" t="s">
        <v>568</v>
      </c>
      <c r="H95" s="17" t="s">
        <v>569</v>
      </c>
      <c r="I95" s="17" t="s">
        <v>143</v>
      </c>
      <c r="J95" s="56" t="s">
        <v>512</v>
      </c>
      <c r="K95" s="56" t="s">
        <v>513</v>
      </c>
      <c r="L95" s="17" t="s">
        <v>41</v>
      </c>
      <c r="M95" s="17" t="s">
        <v>299</v>
      </c>
      <c r="N95" s="43" t="s">
        <v>570</v>
      </c>
      <c r="O95" s="17" t="s">
        <v>516</v>
      </c>
      <c r="P95" s="38">
        <v>37.44</v>
      </c>
      <c r="Q95" s="25" t="s">
        <v>49</v>
      </c>
      <c r="R95" s="38">
        <v>37.44</v>
      </c>
      <c r="S95" s="38"/>
      <c r="T95" s="43" t="s">
        <v>571</v>
      </c>
    </row>
    <row r="96" s="3" customFormat="1" ht="33.75" spans="1:20">
      <c r="A96" s="32">
        <v>73</v>
      </c>
      <c r="B96" s="17" t="s">
        <v>483</v>
      </c>
      <c r="C96" s="17" t="s">
        <v>11</v>
      </c>
      <c r="D96" s="17" t="s">
        <v>11</v>
      </c>
      <c r="E96" s="17" t="s">
        <v>33</v>
      </c>
      <c r="F96" s="17"/>
      <c r="G96" s="24" t="s">
        <v>572</v>
      </c>
      <c r="H96" s="17" t="s">
        <v>573</v>
      </c>
      <c r="I96" s="17" t="s">
        <v>143</v>
      </c>
      <c r="J96" s="44">
        <v>44927</v>
      </c>
      <c r="K96" s="44">
        <v>45261</v>
      </c>
      <c r="L96" s="17" t="s">
        <v>41</v>
      </c>
      <c r="M96" s="17" t="s">
        <v>574</v>
      </c>
      <c r="N96" s="43" t="s">
        <v>575</v>
      </c>
      <c r="O96" s="17" t="s">
        <v>576</v>
      </c>
      <c r="P96" s="38">
        <v>19.8</v>
      </c>
      <c r="Q96" s="25" t="s">
        <v>49</v>
      </c>
      <c r="R96" s="38">
        <v>19.8</v>
      </c>
      <c r="S96" s="38"/>
      <c r="T96" s="43" t="s">
        <v>577</v>
      </c>
    </row>
    <row r="97" s="3" customFormat="1" ht="66" customHeight="1" spans="1:20">
      <c r="A97" s="32">
        <v>74</v>
      </c>
      <c r="B97" s="17" t="s">
        <v>483</v>
      </c>
      <c r="C97" s="17" t="s">
        <v>11</v>
      </c>
      <c r="D97" s="17" t="s">
        <v>11</v>
      </c>
      <c r="E97" s="17" t="s">
        <v>166</v>
      </c>
      <c r="F97" s="17"/>
      <c r="G97" s="24" t="s">
        <v>578</v>
      </c>
      <c r="H97" s="17" t="s">
        <v>579</v>
      </c>
      <c r="I97" s="17" t="s">
        <v>143</v>
      </c>
      <c r="J97" s="56" t="s">
        <v>512</v>
      </c>
      <c r="K97" s="56" t="s">
        <v>513</v>
      </c>
      <c r="L97" s="17" t="s">
        <v>41</v>
      </c>
      <c r="M97" s="17" t="s">
        <v>580</v>
      </c>
      <c r="N97" s="43" t="s">
        <v>581</v>
      </c>
      <c r="O97" s="17" t="s">
        <v>516</v>
      </c>
      <c r="P97" s="38">
        <v>14.4</v>
      </c>
      <c r="Q97" s="25" t="s">
        <v>49</v>
      </c>
      <c r="R97" s="38">
        <v>14.4</v>
      </c>
      <c r="S97" s="38"/>
      <c r="T97" s="43" t="s">
        <v>582</v>
      </c>
    </row>
    <row r="98" s="3" customFormat="1" ht="35.25" spans="1:20">
      <c r="A98" s="32">
        <v>75</v>
      </c>
      <c r="B98" s="17" t="s">
        <v>483</v>
      </c>
      <c r="C98" s="17" t="s">
        <v>11</v>
      </c>
      <c r="D98" s="17" t="s">
        <v>11</v>
      </c>
      <c r="E98" s="17" t="s">
        <v>24</v>
      </c>
      <c r="F98" s="17"/>
      <c r="G98" s="24" t="s">
        <v>583</v>
      </c>
      <c r="H98" s="17" t="s">
        <v>584</v>
      </c>
      <c r="I98" s="17" t="s">
        <v>143</v>
      </c>
      <c r="J98" s="56" t="s">
        <v>512</v>
      </c>
      <c r="K98" s="56" t="s">
        <v>513</v>
      </c>
      <c r="L98" s="17" t="s">
        <v>41</v>
      </c>
      <c r="M98" s="90" t="s">
        <v>585</v>
      </c>
      <c r="N98" s="94" t="s">
        <v>586</v>
      </c>
      <c r="O98" s="17" t="s">
        <v>516</v>
      </c>
      <c r="P98" s="38">
        <v>11.88</v>
      </c>
      <c r="Q98" s="25" t="s">
        <v>49</v>
      </c>
      <c r="R98" s="38">
        <v>11.88</v>
      </c>
      <c r="S98" s="38"/>
      <c r="T98" s="43" t="s">
        <v>587</v>
      </c>
    </row>
    <row r="99" s="3" customFormat="1" ht="67" customHeight="1" spans="1:20">
      <c r="A99" s="32">
        <v>76</v>
      </c>
      <c r="B99" s="17" t="s">
        <v>483</v>
      </c>
      <c r="C99" s="17" t="s">
        <v>11</v>
      </c>
      <c r="D99" s="17" t="s">
        <v>11</v>
      </c>
      <c r="E99" s="17" t="s">
        <v>23</v>
      </c>
      <c r="F99" s="17"/>
      <c r="G99" s="24" t="s">
        <v>588</v>
      </c>
      <c r="H99" s="17" t="s">
        <v>589</v>
      </c>
      <c r="I99" s="17" t="s">
        <v>143</v>
      </c>
      <c r="J99" s="44">
        <v>44927</v>
      </c>
      <c r="K99" s="44">
        <v>45261</v>
      </c>
      <c r="L99" s="17" t="s">
        <v>41</v>
      </c>
      <c r="M99" s="17" t="s">
        <v>590</v>
      </c>
      <c r="N99" s="43" t="s">
        <v>591</v>
      </c>
      <c r="O99" s="17" t="s">
        <v>516</v>
      </c>
      <c r="P99" s="38">
        <v>19.44</v>
      </c>
      <c r="Q99" s="25" t="s">
        <v>49</v>
      </c>
      <c r="R99" s="38">
        <v>19.44</v>
      </c>
      <c r="S99" s="38"/>
      <c r="T99" s="43" t="s">
        <v>592</v>
      </c>
    </row>
    <row r="100" s="3" customFormat="1" ht="58" customHeight="1" spans="1:20">
      <c r="A100" s="32">
        <v>77</v>
      </c>
      <c r="B100" s="17" t="s">
        <v>483</v>
      </c>
      <c r="C100" s="17" t="s">
        <v>11</v>
      </c>
      <c r="D100" s="17" t="s">
        <v>11</v>
      </c>
      <c r="E100" s="77" t="s">
        <v>37</v>
      </c>
      <c r="F100" s="17"/>
      <c r="G100" s="24" t="s">
        <v>593</v>
      </c>
      <c r="H100" s="17" t="s">
        <v>594</v>
      </c>
      <c r="I100" s="17" t="s">
        <v>143</v>
      </c>
      <c r="J100" s="56" t="s">
        <v>512</v>
      </c>
      <c r="K100" s="56" t="s">
        <v>513</v>
      </c>
      <c r="L100" s="17" t="s">
        <v>41</v>
      </c>
      <c r="M100" s="90" t="s">
        <v>595</v>
      </c>
      <c r="N100" s="43" t="s">
        <v>596</v>
      </c>
      <c r="O100" s="17" t="s">
        <v>516</v>
      </c>
      <c r="P100" s="38">
        <v>26.64</v>
      </c>
      <c r="Q100" s="25" t="s">
        <v>49</v>
      </c>
      <c r="R100" s="38">
        <v>26.64</v>
      </c>
      <c r="S100" s="38"/>
      <c r="T100" s="43" t="s">
        <v>597</v>
      </c>
    </row>
    <row r="101" s="3" customFormat="1" ht="45" spans="1:20">
      <c r="A101" s="32">
        <v>78</v>
      </c>
      <c r="B101" s="17" t="s">
        <v>483</v>
      </c>
      <c r="C101" s="17" t="s">
        <v>11</v>
      </c>
      <c r="D101" s="17" t="s">
        <v>11</v>
      </c>
      <c r="E101" s="17" t="s">
        <v>14</v>
      </c>
      <c r="F101" s="17"/>
      <c r="G101" s="24" t="s">
        <v>598</v>
      </c>
      <c r="H101" s="17" t="s">
        <v>599</v>
      </c>
      <c r="I101" s="17" t="s">
        <v>143</v>
      </c>
      <c r="J101" s="56" t="s">
        <v>512</v>
      </c>
      <c r="K101" s="56" t="s">
        <v>513</v>
      </c>
      <c r="L101" s="17" t="s">
        <v>41</v>
      </c>
      <c r="M101" s="17" t="s">
        <v>335</v>
      </c>
      <c r="N101" s="43" t="s">
        <v>600</v>
      </c>
      <c r="O101" s="17" t="s">
        <v>516</v>
      </c>
      <c r="P101" s="38">
        <v>11.16</v>
      </c>
      <c r="Q101" s="25" t="s">
        <v>49</v>
      </c>
      <c r="R101" s="38">
        <v>11.16</v>
      </c>
      <c r="S101" s="38"/>
      <c r="T101" s="43" t="s">
        <v>601</v>
      </c>
    </row>
    <row r="102" s="3" customFormat="1" ht="57" customHeight="1" spans="1:20">
      <c r="A102" s="32">
        <v>79</v>
      </c>
      <c r="B102" s="17" t="s">
        <v>483</v>
      </c>
      <c r="C102" s="17" t="s">
        <v>11</v>
      </c>
      <c r="D102" s="17" t="s">
        <v>11</v>
      </c>
      <c r="E102" s="17" t="s">
        <v>15</v>
      </c>
      <c r="F102" s="17"/>
      <c r="G102" s="24" t="s">
        <v>602</v>
      </c>
      <c r="H102" s="17" t="s">
        <v>603</v>
      </c>
      <c r="I102" s="17" t="s">
        <v>143</v>
      </c>
      <c r="J102" s="44">
        <v>44927</v>
      </c>
      <c r="K102" s="44">
        <v>45261</v>
      </c>
      <c r="L102" s="17" t="s">
        <v>41</v>
      </c>
      <c r="M102" s="17" t="s">
        <v>187</v>
      </c>
      <c r="N102" s="43" t="s">
        <v>604</v>
      </c>
      <c r="O102" s="17" t="s">
        <v>516</v>
      </c>
      <c r="P102" s="38">
        <v>58.32</v>
      </c>
      <c r="Q102" s="25" t="s">
        <v>49</v>
      </c>
      <c r="R102" s="38">
        <v>58.32</v>
      </c>
      <c r="S102" s="38"/>
      <c r="T102" s="43" t="s">
        <v>605</v>
      </c>
    </row>
    <row r="103" s="3" customFormat="1" ht="57" customHeight="1" spans="1:20">
      <c r="A103" s="32">
        <v>80</v>
      </c>
      <c r="B103" s="17" t="s">
        <v>483</v>
      </c>
      <c r="C103" s="17" t="s">
        <v>11</v>
      </c>
      <c r="D103" s="17" t="s">
        <v>11</v>
      </c>
      <c r="E103" s="77" t="s">
        <v>13</v>
      </c>
      <c r="F103" s="17"/>
      <c r="G103" s="24" t="s">
        <v>606</v>
      </c>
      <c r="H103" s="17" t="s">
        <v>607</v>
      </c>
      <c r="I103" s="17" t="s">
        <v>143</v>
      </c>
      <c r="J103" s="56" t="s">
        <v>512</v>
      </c>
      <c r="K103" s="56" t="s">
        <v>513</v>
      </c>
      <c r="L103" s="17" t="s">
        <v>41</v>
      </c>
      <c r="M103" s="90" t="s">
        <v>608</v>
      </c>
      <c r="N103" s="43" t="s">
        <v>609</v>
      </c>
      <c r="O103" s="17" t="s">
        <v>516</v>
      </c>
      <c r="P103" s="38">
        <v>32.76</v>
      </c>
      <c r="Q103" s="25" t="s">
        <v>49</v>
      </c>
      <c r="R103" s="38">
        <v>32.76</v>
      </c>
      <c r="S103" s="38"/>
      <c r="T103" s="43" t="s">
        <v>610</v>
      </c>
    </row>
    <row r="104" s="3" customFormat="1" ht="57" customHeight="1" spans="1:20">
      <c r="A104" s="32">
        <v>81</v>
      </c>
      <c r="B104" s="17" t="s">
        <v>483</v>
      </c>
      <c r="C104" s="17" t="s">
        <v>11</v>
      </c>
      <c r="D104" s="17" t="s">
        <v>11</v>
      </c>
      <c r="E104" s="17" t="s">
        <v>25</v>
      </c>
      <c r="F104" s="17"/>
      <c r="G104" s="24" t="s">
        <v>611</v>
      </c>
      <c r="H104" s="17" t="s">
        <v>612</v>
      </c>
      <c r="I104" s="17" t="s">
        <v>143</v>
      </c>
      <c r="J104" s="56" t="s">
        <v>512</v>
      </c>
      <c r="K104" s="56" t="s">
        <v>513</v>
      </c>
      <c r="L104" s="17" t="s">
        <v>41</v>
      </c>
      <c r="M104" s="17" t="s">
        <v>286</v>
      </c>
      <c r="N104" s="43" t="s">
        <v>613</v>
      </c>
      <c r="O104" s="17" t="s">
        <v>516</v>
      </c>
      <c r="P104" s="38">
        <v>25.2</v>
      </c>
      <c r="Q104" s="25" t="s">
        <v>49</v>
      </c>
      <c r="R104" s="38">
        <v>25.2</v>
      </c>
      <c r="S104" s="38"/>
      <c r="T104" s="43" t="s">
        <v>614</v>
      </c>
    </row>
    <row r="105" s="3" customFormat="1" ht="57" customHeight="1" spans="1:20">
      <c r="A105" s="32">
        <v>82</v>
      </c>
      <c r="B105" s="17" t="s">
        <v>483</v>
      </c>
      <c r="C105" s="17" t="s">
        <v>11</v>
      </c>
      <c r="D105" s="17" t="s">
        <v>11</v>
      </c>
      <c r="E105" s="17" t="s">
        <v>35</v>
      </c>
      <c r="F105" s="31"/>
      <c r="G105" s="24" t="s">
        <v>615</v>
      </c>
      <c r="H105" s="17" t="s">
        <v>616</v>
      </c>
      <c r="I105" s="23" t="s">
        <v>143</v>
      </c>
      <c r="J105" s="44">
        <v>44927</v>
      </c>
      <c r="K105" s="44">
        <v>45261</v>
      </c>
      <c r="L105" s="17" t="s">
        <v>41</v>
      </c>
      <c r="M105" s="79" t="s">
        <v>617</v>
      </c>
      <c r="N105" s="43" t="s">
        <v>618</v>
      </c>
      <c r="O105" s="17" t="s">
        <v>516</v>
      </c>
      <c r="P105" s="38">
        <v>49.68</v>
      </c>
      <c r="Q105" s="25" t="s">
        <v>49</v>
      </c>
      <c r="R105" s="38">
        <v>49.68</v>
      </c>
      <c r="S105" s="58"/>
      <c r="T105" s="43" t="s">
        <v>619</v>
      </c>
    </row>
    <row r="106" s="3" customFormat="1" ht="57" customHeight="1" spans="1:20">
      <c r="A106" s="32">
        <v>83</v>
      </c>
      <c r="B106" s="17" t="s">
        <v>483</v>
      </c>
      <c r="C106" s="17" t="s">
        <v>11</v>
      </c>
      <c r="D106" s="17" t="s">
        <v>11</v>
      </c>
      <c r="E106" s="77" t="s">
        <v>17</v>
      </c>
      <c r="F106" s="17"/>
      <c r="G106" s="24" t="s">
        <v>620</v>
      </c>
      <c r="H106" s="17" t="s">
        <v>621</v>
      </c>
      <c r="I106" s="17" t="s">
        <v>143</v>
      </c>
      <c r="J106" s="56" t="s">
        <v>512</v>
      </c>
      <c r="K106" s="56" t="s">
        <v>513</v>
      </c>
      <c r="L106" s="17" t="s">
        <v>41</v>
      </c>
      <c r="M106" s="90" t="s">
        <v>622</v>
      </c>
      <c r="N106" s="43" t="s">
        <v>623</v>
      </c>
      <c r="O106" s="17" t="s">
        <v>516</v>
      </c>
      <c r="P106" s="38">
        <v>45.36</v>
      </c>
      <c r="Q106" s="25" t="s">
        <v>49</v>
      </c>
      <c r="R106" s="38">
        <v>45.36</v>
      </c>
      <c r="S106" s="38"/>
      <c r="T106" s="43" t="s">
        <v>624</v>
      </c>
    </row>
    <row r="107" s="3" customFormat="1" ht="57" customHeight="1" spans="1:20">
      <c r="A107" s="32">
        <v>84</v>
      </c>
      <c r="B107" s="17" t="s">
        <v>483</v>
      </c>
      <c r="C107" s="17" t="s">
        <v>11</v>
      </c>
      <c r="D107" s="17" t="s">
        <v>11</v>
      </c>
      <c r="E107" s="79" t="s">
        <v>263</v>
      </c>
      <c r="F107" s="17"/>
      <c r="G107" s="24" t="s">
        <v>625</v>
      </c>
      <c r="H107" s="17" t="s">
        <v>626</v>
      </c>
      <c r="I107" s="17" t="s">
        <v>143</v>
      </c>
      <c r="J107" s="56" t="s">
        <v>512</v>
      </c>
      <c r="K107" s="56" t="s">
        <v>513</v>
      </c>
      <c r="L107" s="17" t="s">
        <v>41</v>
      </c>
      <c r="M107" s="79" t="s">
        <v>263</v>
      </c>
      <c r="N107" s="43" t="s">
        <v>627</v>
      </c>
      <c r="O107" s="17" t="s">
        <v>516</v>
      </c>
      <c r="P107" s="38">
        <v>55.08</v>
      </c>
      <c r="Q107" s="25" t="s">
        <v>49</v>
      </c>
      <c r="R107" s="38">
        <v>55.08</v>
      </c>
      <c r="S107" s="38"/>
      <c r="T107" s="43" t="s">
        <v>628</v>
      </c>
    </row>
    <row r="108" s="3" customFormat="1" ht="39" customHeight="1" spans="1:20">
      <c r="A108" s="32"/>
      <c r="B108" s="76" t="s">
        <v>629</v>
      </c>
      <c r="C108" s="17"/>
      <c r="D108" s="17"/>
      <c r="E108" s="17"/>
      <c r="F108" s="17"/>
      <c r="G108" s="32"/>
      <c r="H108" s="17"/>
      <c r="I108" s="17"/>
      <c r="J108" s="21"/>
      <c r="K108" s="21"/>
      <c r="L108" s="17"/>
      <c r="M108" s="17"/>
      <c r="N108" s="43"/>
      <c r="O108" s="17"/>
      <c r="P108" s="38">
        <f>P109+P178</f>
        <v>12086.36</v>
      </c>
      <c r="Q108" s="38"/>
      <c r="R108" s="38">
        <f>R109+R178</f>
        <v>12056.36</v>
      </c>
      <c r="S108" s="38">
        <f>S109+S178</f>
        <v>30</v>
      </c>
      <c r="T108" s="43"/>
    </row>
    <row r="109" s="3" customFormat="1" ht="39" customHeight="1" spans="1:20">
      <c r="A109" s="32"/>
      <c r="B109" s="23" t="s">
        <v>630</v>
      </c>
      <c r="C109" s="17"/>
      <c r="D109" s="17"/>
      <c r="E109" s="17"/>
      <c r="F109" s="17"/>
      <c r="G109" s="32"/>
      <c r="H109" s="17"/>
      <c r="I109" s="17"/>
      <c r="J109" s="21"/>
      <c r="K109" s="21"/>
      <c r="L109" s="17"/>
      <c r="M109" s="17"/>
      <c r="N109" s="43"/>
      <c r="O109" s="17"/>
      <c r="P109" s="38">
        <f>P110+P127+P132+P138</f>
        <v>9311.36</v>
      </c>
      <c r="Q109" s="38"/>
      <c r="R109" s="38">
        <f>R110+R127+R132+R138</f>
        <v>9281.36</v>
      </c>
      <c r="S109" s="38">
        <f>S110+S127+S138</f>
        <v>30</v>
      </c>
      <c r="T109" s="43"/>
    </row>
    <row r="110" s="3" customFormat="1" ht="39" customHeight="1" spans="1:20">
      <c r="A110" s="32"/>
      <c r="B110" s="23" t="s">
        <v>631</v>
      </c>
      <c r="C110" s="17"/>
      <c r="D110" s="17"/>
      <c r="E110" s="17"/>
      <c r="F110" s="17"/>
      <c r="G110" s="32"/>
      <c r="H110" s="17"/>
      <c r="I110" s="17"/>
      <c r="J110" s="21"/>
      <c r="K110" s="21"/>
      <c r="L110" s="17"/>
      <c r="M110" s="17"/>
      <c r="N110" s="43"/>
      <c r="O110" s="17"/>
      <c r="P110" s="38">
        <f>SUM(P111:P126)</f>
        <v>367</v>
      </c>
      <c r="Q110" s="38"/>
      <c r="R110" s="38">
        <f>SUM(R111:R126)</f>
        <v>337</v>
      </c>
      <c r="S110" s="38">
        <f>SUM(S111:S126)</f>
        <v>30</v>
      </c>
      <c r="T110" s="43"/>
    </row>
    <row r="111" s="3" customFormat="1" ht="82" customHeight="1" spans="1:20">
      <c r="A111" s="32">
        <v>85</v>
      </c>
      <c r="B111" s="17" t="s">
        <v>632</v>
      </c>
      <c r="C111" s="17" t="s">
        <v>7</v>
      </c>
      <c r="D111" s="17" t="s">
        <v>633</v>
      </c>
      <c r="E111" s="17" t="s">
        <v>15</v>
      </c>
      <c r="F111" s="17" t="s">
        <v>634</v>
      </c>
      <c r="G111" s="17" t="s">
        <v>635</v>
      </c>
      <c r="H111" s="17" t="s">
        <v>636</v>
      </c>
      <c r="I111" s="17" t="s">
        <v>637</v>
      </c>
      <c r="J111" s="49">
        <v>45200</v>
      </c>
      <c r="K111" s="49">
        <v>45261</v>
      </c>
      <c r="L111" s="17" t="s">
        <v>638</v>
      </c>
      <c r="M111" s="17" t="s">
        <v>187</v>
      </c>
      <c r="N111" s="51" t="s">
        <v>639</v>
      </c>
      <c r="O111" s="38" t="s">
        <v>640</v>
      </c>
      <c r="P111" s="38">
        <v>140</v>
      </c>
      <c r="Q111" s="38" t="s">
        <v>49</v>
      </c>
      <c r="R111" s="38">
        <v>110</v>
      </c>
      <c r="S111" s="68">
        <v>30</v>
      </c>
      <c r="T111" s="43" t="s">
        <v>641</v>
      </c>
    </row>
    <row r="112" s="3" customFormat="1" ht="82" customHeight="1" spans="1:20">
      <c r="A112" s="32">
        <v>86</v>
      </c>
      <c r="B112" s="17" t="s">
        <v>632</v>
      </c>
      <c r="C112" s="17" t="s">
        <v>7</v>
      </c>
      <c r="D112" s="17" t="s">
        <v>633</v>
      </c>
      <c r="E112" s="17" t="s">
        <v>29</v>
      </c>
      <c r="F112" s="17" t="s">
        <v>642</v>
      </c>
      <c r="G112" s="17" t="s">
        <v>643</v>
      </c>
      <c r="H112" s="17" t="s">
        <v>644</v>
      </c>
      <c r="I112" s="17" t="s">
        <v>341</v>
      </c>
      <c r="J112" s="56" t="s">
        <v>645</v>
      </c>
      <c r="K112" s="56" t="s">
        <v>513</v>
      </c>
      <c r="L112" s="17" t="s">
        <v>638</v>
      </c>
      <c r="M112" s="17" t="s">
        <v>328</v>
      </c>
      <c r="N112" s="17" t="s">
        <v>646</v>
      </c>
      <c r="O112" s="17" t="s">
        <v>647</v>
      </c>
      <c r="P112" s="24">
        <v>10</v>
      </c>
      <c r="Q112" s="24" t="s">
        <v>49</v>
      </c>
      <c r="R112" s="24">
        <v>10</v>
      </c>
      <c r="S112" s="24"/>
      <c r="T112" s="17" t="s">
        <v>648</v>
      </c>
    </row>
    <row r="113" s="3" customFormat="1" ht="89" customHeight="1" spans="1:20">
      <c r="A113" s="32">
        <v>87</v>
      </c>
      <c r="B113" s="17" t="s">
        <v>632</v>
      </c>
      <c r="C113" s="17" t="s">
        <v>7</v>
      </c>
      <c r="D113" s="17" t="s">
        <v>633</v>
      </c>
      <c r="E113" s="17" t="s">
        <v>29</v>
      </c>
      <c r="F113" s="17" t="s">
        <v>649</v>
      </c>
      <c r="G113" s="17" t="s">
        <v>650</v>
      </c>
      <c r="H113" s="17" t="s">
        <v>651</v>
      </c>
      <c r="I113" s="17" t="s">
        <v>143</v>
      </c>
      <c r="J113" s="56" t="s">
        <v>645</v>
      </c>
      <c r="K113" s="56" t="s">
        <v>513</v>
      </c>
      <c r="L113" s="17" t="s">
        <v>638</v>
      </c>
      <c r="M113" s="17" t="s">
        <v>328</v>
      </c>
      <c r="N113" s="17" t="s">
        <v>652</v>
      </c>
      <c r="O113" s="17" t="s">
        <v>653</v>
      </c>
      <c r="P113" s="24">
        <v>5</v>
      </c>
      <c r="Q113" s="24" t="s">
        <v>49</v>
      </c>
      <c r="R113" s="24">
        <v>5</v>
      </c>
      <c r="S113" s="24"/>
      <c r="T113" s="17" t="s">
        <v>654</v>
      </c>
    </row>
    <row r="114" s="3" customFormat="1" ht="89" customHeight="1" spans="1:20">
      <c r="A114" s="32">
        <v>88</v>
      </c>
      <c r="B114" s="80" t="s">
        <v>632</v>
      </c>
      <c r="C114" s="80" t="s">
        <v>7</v>
      </c>
      <c r="D114" s="80" t="s">
        <v>633</v>
      </c>
      <c r="E114" s="80" t="s">
        <v>29</v>
      </c>
      <c r="F114" s="80" t="s">
        <v>655</v>
      </c>
      <c r="G114" s="17" t="s">
        <v>656</v>
      </c>
      <c r="H114" s="80" t="s">
        <v>657</v>
      </c>
      <c r="I114" s="80" t="s">
        <v>143</v>
      </c>
      <c r="J114" s="95" t="s">
        <v>658</v>
      </c>
      <c r="K114" s="95" t="s">
        <v>513</v>
      </c>
      <c r="L114" s="80" t="s">
        <v>638</v>
      </c>
      <c r="M114" s="80" t="s">
        <v>328</v>
      </c>
      <c r="N114" s="80" t="s">
        <v>659</v>
      </c>
      <c r="O114" s="80" t="s">
        <v>647</v>
      </c>
      <c r="P114" s="96">
        <v>10</v>
      </c>
      <c r="Q114" s="24" t="s">
        <v>49</v>
      </c>
      <c r="R114" s="96">
        <v>10</v>
      </c>
      <c r="S114" s="24"/>
      <c r="T114" s="80" t="s">
        <v>660</v>
      </c>
    </row>
    <row r="115" s="3" customFormat="1" ht="89" customHeight="1" spans="1:20">
      <c r="A115" s="32">
        <v>89</v>
      </c>
      <c r="B115" s="24" t="s">
        <v>632</v>
      </c>
      <c r="C115" s="24" t="s">
        <v>7</v>
      </c>
      <c r="D115" s="24" t="s">
        <v>633</v>
      </c>
      <c r="E115" s="17" t="s">
        <v>33</v>
      </c>
      <c r="F115" s="17" t="s">
        <v>258</v>
      </c>
      <c r="G115" s="17" t="s">
        <v>661</v>
      </c>
      <c r="H115" s="17" t="s">
        <v>662</v>
      </c>
      <c r="I115" s="17" t="s">
        <v>143</v>
      </c>
      <c r="J115" s="49">
        <v>45170</v>
      </c>
      <c r="K115" s="49">
        <v>45261</v>
      </c>
      <c r="L115" s="17" t="s">
        <v>638</v>
      </c>
      <c r="M115" s="17" t="s">
        <v>574</v>
      </c>
      <c r="N115" s="51" t="s">
        <v>663</v>
      </c>
      <c r="O115" s="38" t="s">
        <v>217</v>
      </c>
      <c r="P115" s="38">
        <v>5</v>
      </c>
      <c r="Q115" s="24" t="s">
        <v>49</v>
      </c>
      <c r="R115" s="38">
        <v>5</v>
      </c>
      <c r="S115" s="24"/>
      <c r="T115" s="74" t="s">
        <v>664</v>
      </c>
    </row>
    <row r="116" s="3" customFormat="1" ht="89" customHeight="1" spans="1:20">
      <c r="A116" s="32">
        <v>90</v>
      </c>
      <c r="B116" s="24" t="s">
        <v>632</v>
      </c>
      <c r="C116" s="24" t="s">
        <v>7</v>
      </c>
      <c r="D116" s="24" t="s">
        <v>633</v>
      </c>
      <c r="E116" s="17" t="s">
        <v>33</v>
      </c>
      <c r="F116" s="17" t="s">
        <v>665</v>
      </c>
      <c r="G116" s="17" t="s">
        <v>666</v>
      </c>
      <c r="H116" s="17" t="s">
        <v>667</v>
      </c>
      <c r="I116" s="17" t="s">
        <v>341</v>
      </c>
      <c r="J116" s="49">
        <v>45170</v>
      </c>
      <c r="K116" s="49">
        <v>45261</v>
      </c>
      <c r="L116" s="17" t="s">
        <v>638</v>
      </c>
      <c r="M116" s="17" t="s">
        <v>574</v>
      </c>
      <c r="N116" s="51" t="s">
        <v>668</v>
      </c>
      <c r="O116" s="38" t="s">
        <v>669</v>
      </c>
      <c r="P116" s="38">
        <v>10</v>
      </c>
      <c r="Q116" s="24" t="s">
        <v>49</v>
      </c>
      <c r="R116" s="38">
        <v>10</v>
      </c>
      <c r="S116" s="24"/>
      <c r="T116" s="74" t="s">
        <v>670</v>
      </c>
    </row>
    <row r="117" s="3" customFormat="1" ht="74" customHeight="1" spans="1:20">
      <c r="A117" s="32">
        <v>91</v>
      </c>
      <c r="B117" s="25" t="s">
        <v>632</v>
      </c>
      <c r="C117" s="25" t="s">
        <v>7</v>
      </c>
      <c r="D117" s="25" t="s">
        <v>633</v>
      </c>
      <c r="E117" s="17" t="s">
        <v>21</v>
      </c>
      <c r="F117" s="17" t="s">
        <v>310</v>
      </c>
      <c r="G117" s="17" t="s">
        <v>671</v>
      </c>
      <c r="H117" s="17" t="s">
        <v>672</v>
      </c>
      <c r="I117" s="17" t="s">
        <v>143</v>
      </c>
      <c r="J117" s="49">
        <v>45170</v>
      </c>
      <c r="K117" s="49">
        <v>45290</v>
      </c>
      <c r="L117" s="17" t="s">
        <v>638</v>
      </c>
      <c r="M117" s="17" t="s">
        <v>306</v>
      </c>
      <c r="N117" s="51" t="s">
        <v>673</v>
      </c>
      <c r="O117" s="38" t="s">
        <v>674</v>
      </c>
      <c r="P117" s="38">
        <v>10</v>
      </c>
      <c r="Q117" s="24" t="s">
        <v>49</v>
      </c>
      <c r="R117" s="38">
        <v>10</v>
      </c>
      <c r="S117" s="24"/>
      <c r="T117" s="43" t="s">
        <v>675</v>
      </c>
    </row>
    <row r="118" s="3" customFormat="1" ht="74" customHeight="1" spans="1:20">
      <c r="A118" s="32">
        <v>92</v>
      </c>
      <c r="B118" s="17" t="s">
        <v>676</v>
      </c>
      <c r="C118" s="17" t="s">
        <v>7</v>
      </c>
      <c r="D118" s="24" t="s">
        <v>633</v>
      </c>
      <c r="E118" s="17" t="s">
        <v>26</v>
      </c>
      <c r="F118" s="17" t="s">
        <v>317</v>
      </c>
      <c r="G118" s="17" t="s">
        <v>677</v>
      </c>
      <c r="H118" s="81" t="s">
        <v>678</v>
      </c>
      <c r="I118" s="81" t="s">
        <v>143</v>
      </c>
      <c r="J118" s="97">
        <v>44927</v>
      </c>
      <c r="K118" s="97">
        <v>45200</v>
      </c>
      <c r="L118" s="81" t="s">
        <v>638</v>
      </c>
      <c r="M118" s="81" t="s">
        <v>320</v>
      </c>
      <c r="N118" s="81" t="s">
        <v>679</v>
      </c>
      <c r="O118" s="81" t="s">
        <v>680</v>
      </c>
      <c r="P118" s="98">
        <v>63</v>
      </c>
      <c r="Q118" s="108" t="s">
        <v>51</v>
      </c>
      <c r="R118" s="31">
        <v>63</v>
      </c>
      <c r="S118" s="24"/>
      <c r="T118" s="17" t="s">
        <v>681</v>
      </c>
    </row>
    <row r="119" s="3" customFormat="1" ht="85" customHeight="1" spans="1:20">
      <c r="A119" s="32">
        <v>93</v>
      </c>
      <c r="B119" s="17" t="s">
        <v>632</v>
      </c>
      <c r="C119" s="17" t="s">
        <v>7</v>
      </c>
      <c r="D119" s="17" t="s">
        <v>633</v>
      </c>
      <c r="E119" s="17" t="s">
        <v>34</v>
      </c>
      <c r="F119" s="17" t="s">
        <v>682</v>
      </c>
      <c r="G119" s="17" t="s">
        <v>683</v>
      </c>
      <c r="H119" s="17" t="s">
        <v>684</v>
      </c>
      <c r="I119" s="17" t="s">
        <v>143</v>
      </c>
      <c r="J119" s="49">
        <v>45170</v>
      </c>
      <c r="K119" s="49">
        <v>45261</v>
      </c>
      <c r="L119" s="17" t="s">
        <v>638</v>
      </c>
      <c r="M119" s="17" t="s">
        <v>534</v>
      </c>
      <c r="N119" s="51" t="s">
        <v>685</v>
      </c>
      <c r="O119" s="38" t="s">
        <v>686</v>
      </c>
      <c r="P119" s="38">
        <v>30</v>
      </c>
      <c r="Q119" s="38" t="s">
        <v>49</v>
      </c>
      <c r="R119" s="38">
        <v>30</v>
      </c>
      <c r="S119" s="24"/>
      <c r="T119" s="43" t="s">
        <v>687</v>
      </c>
    </row>
    <row r="120" s="3" customFormat="1" ht="74" customHeight="1" spans="1:20">
      <c r="A120" s="32">
        <v>94</v>
      </c>
      <c r="B120" s="25" t="s">
        <v>632</v>
      </c>
      <c r="C120" s="25" t="s">
        <v>688</v>
      </c>
      <c r="D120" s="25" t="s">
        <v>633</v>
      </c>
      <c r="E120" s="25" t="s">
        <v>35</v>
      </c>
      <c r="F120" s="25" t="s">
        <v>689</v>
      </c>
      <c r="G120" s="25" t="s">
        <v>690</v>
      </c>
      <c r="H120" s="25" t="s">
        <v>691</v>
      </c>
      <c r="I120" s="25" t="s">
        <v>143</v>
      </c>
      <c r="J120" s="47">
        <v>45047</v>
      </c>
      <c r="K120" s="47">
        <v>45200</v>
      </c>
      <c r="L120" s="25" t="s">
        <v>638</v>
      </c>
      <c r="M120" s="25" t="s">
        <v>617</v>
      </c>
      <c r="N120" s="26" t="s">
        <v>692</v>
      </c>
      <c r="O120" s="25" t="s">
        <v>693</v>
      </c>
      <c r="P120" s="25">
        <v>5</v>
      </c>
      <c r="Q120" s="24" t="s">
        <v>49</v>
      </c>
      <c r="R120" s="68">
        <v>5</v>
      </c>
      <c r="S120" s="24"/>
      <c r="T120" s="72" t="s">
        <v>694</v>
      </c>
    </row>
    <row r="121" s="3" customFormat="1" ht="83" customHeight="1" spans="1:20">
      <c r="A121" s="32">
        <v>95</v>
      </c>
      <c r="B121" s="82" t="s">
        <v>632</v>
      </c>
      <c r="C121" s="82" t="s">
        <v>7</v>
      </c>
      <c r="D121" s="83" t="s">
        <v>633</v>
      </c>
      <c r="E121" s="82" t="s">
        <v>36</v>
      </c>
      <c r="F121" s="82" t="s">
        <v>695</v>
      </c>
      <c r="G121" s="84" t="s">
        <v>696</v>
      </c>
      <c r="H121" s="82" t="s">
        <v>697</v>
      </c>
      <c r="I121" s="82" t="s">
        <v>143</v>
      </c>
      <c r="J121" s="99" t="s">
        <v>658</v>
      </c>
      <c r="K121" s="99" t="s">
        <v>513</v>
      </c>
      <c r="L121" s="100" t="s">
        <v>638</v>
      </c>
      <c r="M121" s="100" t="s">
        <v>561</v>
      </c>
      <c r="N121" s="82" t="s">
        <v>698</v>
      </c>
      <c r="O121" s="82" t="s">
        <v>699</v>
      </c>
      <c r="P121" s="82">
        <v>10</v>
      </c>
      <c r="Q121" s="38" t="s">
        <v>49</v>
      </c>
      <c r="R121" s="82">
        <v>10</v>
      </c>
      <c r="S121" s="24"/>
      <c r="T121" s="83" t="s">
        <v>700</v>
      </c>
    </row>
    <row r="122" s="3" customFormat="1" ht="90" customHeight="1" spans="1:20">
      <c r="A122" s="32">
        <v>96</v>
      </c>
      <c r="B122" s="82" t="s">
        <v>632</v>
      </c>
      <c r="C122" s="82" t="s">
        <v>7</v>
      </c>
      <c r="D122" s="83" t="s">
        <v>633</v>
      </c>
      <c r="E122" s="82" t="s">
        <v>36</v>
      </c>
      <c r="F122" s="82" t="s">
        <v>701</v>
      </c>
      <c r="G122" s="82" t="s">
        <v>702</v>
      </c>
      <c r="H122" s="82" t="s">
        <v>703</v>
      </c>
      <c r="I122" s="82" t="s">
        <v>341</v>
      </c>
      <c r="J122" s="99" t="s">
        <v>658</v>
      </c>
      <c r="K122" s="99" t="s">
        <v>513</v>
      </c>
      <c r="L122" s="100" t="s">
        <v>638</v>
      </c>
      <c r="M122" s="100" t="s">
        <v>561</v>
      </c>
      <c r="N122" s="82" t="s">
        <v>704</v>
      </c>
      <c r="O122" s="82" t="s">
        <v>705</v>
      </c>
      <c r="P122" s="82">
        <v>10</v>
      </c>
      <c r="Q122" s="38" t="s">
        <v>49</v>
      </c>
      <c r="R122" s="82">
        <v>10</v>
      </c>
      <c r="S122" s="24"/>
      <c r="T122" s="83" t="s">
        <v>706</v>
      </c>
    </row>
    <row r="123" s="3" customFormat="1" ht="74" customHeight="1" spans="1:20">
      <c r="A123" s="32">
        <v>97</v>
      </c>
      <c r="B123" s="82" t="s">
        <v>632</v>
      </c>
      <c r="C123" s="82" t="s">
        <v>7</v>
      </c>
      <c r="D123" s="83" t="s">
        <v>633</v>
      </c>
      <c r="E123" s="82" t="s">
        <v>36</v>
      </c>
      <c r="F123" s="82" t="s">
        <v>707</v>
      </c>
      <c r="G123" s="82" t="s">
        <v>708</v>
      </c>
      <c r="H123" s="82" t="s">
        <v>709</v>
      </c>
      <c r="I123" s="82" t="s">
        <v>143</v>
      </c>
      <c r="J123" s="99" t="s">
        <v>658</v>
      </c>
      <c r="K123" s="99" t="s">
        <v>513</v>
      </c>
      <c r="L123" s="100" t="s">
        <v>638</v>
      </c>
      <c r="M123" s="100" t="s">
        <v>561</v>
      </c>
      <c r="N123" s="82" t="s">
        <v>710</v>
      </c>
      <c r="O123" s="82" t="s">
        <v>711</v>
      </c>
      <c r="P123" s="82">
        <v>6</v>
      </c>
      <c r="Q123" s="24" t="s">
        <v>49</v>
      </c>
      <c r="R123" s="82">
        <v>6</v>
      </c>
      <c r="S123" s="24"/>
      <c r="T123" s="83" t="s">
        <v>712</v>
      </c>
    </row>
    <row r="124" s="3" customFormat="1" ht="56.25" spans="1:20">
      <c r="A124" s="32">
        <v>98</v>
      </c>
      <c r="B124" s="17" t="s">
        <v>632</v>
      </c>
      <c r="C124" s="17" t="s">
        <v>7</v>
      </c>
      <c r="D124" s="17" t="s">
        <v>633</v>
      </c>
      <c r="E124" s="17" t="s">
        <v>29</v>
      </c>
      <c r="F124" s="17" t="s">
        <v>713</v>
      </c>
      <c r="G124" s="17" t="s">
        <v>714</v>
      </c>
      <c r="H124" s="17" t="s">
        <v>715</v>
      </c>
      <c r="I124" s="17" t="s">
        <v>341</v>
      </c>
      <c r="J124" s="56" t="s">
        <v>658</v>
      </c>
      <c r="K124" s="56" t="s">
        <v>513</v>
      </c>
      <c r="L124" s="17" t="s">
        <v>716</v>
      </c>
      <c r="M124" s="17" t="s">
        <v>328</v>
      </c>
      <c r="N124" s="17" t="s">
        <v>717</v>
      </c>
      <c r="O124" s="17" t="s">
        <v>718</v>
      </c>
      <c r="P124" s="38">
        <v>8</v>
      </c>
      <c r="Q124" s="38" t="s">
        <v>49</v>
      </c>
      <c r="R124" s="38">
        <v>8</v>
      </c>
      <c r="S124" s="24"/>
      <c r="T124" s="17" t="s">
        <v>719</v>
      </c>
    </row>
    <row r="125" s="3" customFormat="1" ht="78" customHeight="1" spans="1:20">
      <c r="A125" s="32">
        <v>99</v>
      </c>
      <c r="B125" s="24" t="s">
        <v>632</v>
      </c>
      <c r="C125" s="24" t="s">
        <v>7</v>
      </c>
      <c r="D125" s="24" t="s">
        <v>633</v>
      </c>
      <c r="E125" s="67" t="s">
        <v>33</v>
      </c>
      <c r="F125" s="25" t="s">
        <v>720</v>
      </c>
      <c r="G125" s="17" t="s">
        <v>721</v>
      </c>
      <c r="H125" s="25" t="s">
        <v>722</v>
      </c>
      <c r="I125" s="25" t="s">
        <v>341</v>
      </c>
      <c r="J125" s="47">
        <v>44652</v>
      </c>
      <c r="K125" s="47">
        <v>45261</v>
      </c>
      <c r="L125" s="25" t="s">
        <v>716</v>
      </c>
      <c r="M125" s="17" t="s">
        <v>574</v>
      </c>
      <c r="N125" s="25" t="s">
        <v>723</v>
      </c>
      <c r="O125" s="48" t="s">
        <v>724</v>
      </c>
      <c r="P125" s="48">
        <v>40</v>
      </c>
      <c r="Q125" s="38" t="s">
        <v>49</v>
      </c>
      <c r="R125" s="48">
        <v>40</v>
      </c>
      <c r="S125" s="24"/>
      <c r="T125" s="74" t="s">
        <v>725</v>
      </c>
    </row>
    <row r="126" s="3" customFormat="1" ht="84" customHeight="1" spans="1:20">
      <c r="A126" s="32">
        <v>100</v>
      </c>
      <c r="B126" s="17" t="s">
        <v>632</v>
      </c>
      <c r="C126" s="17" t="s">
        <v>7</v>
      </c>
      <c r="D126" s="17" t="s">
        <v>633</v>
      </c>
      <c r="E126" s="17" t="s">
        <v>24</v>
      </c>
      <c r="F126" s="17" t="s">
        <v>726</v>
      </c>
      <c r="G126" s="17" t="s">
        <v>727</v>
      </c>
      <c r="H126" s="17" t="s">
        <v>728</v>
      </c>
      <c r="I126" s="17" t="s">
        <v>143</v>
      </c>
      <c r="J126" s="44">
        <v>45108</v>
      </c>
      <c r="K126" s="44">
        <v>45261</v>
      </c>
      <c r="L126" s="17" t="s">
        <v>716</v>
      </c>
      <c r="M126" s="17" t="s">
        <v>585</v>
      </c>
      <c r="N126" s="43" t="s">
        <v>729</v>
      </c>
      <c r="O126" s="17" t="s">
        <v>730</v>
      </c>
      <c r="P126" s="38">
        <v>5</v>
      </c>
      <c r="Q126" s="38" t="s">
        <v>49</v>
      </c>
      <c r="R126" s="38">
        <v>5</v>
      </c>
      <c r="S126" s="24"/>
      <c r="T126" s="104" t="s">
        <v>731</v>
      </c>
    </row>
    <row r="127" s="3" customFormat="1" ht="32" customHeight="1" spans="1:20">
      <c r="A127" s="32"/>
      <c r="B127" s="23" t="s">
        <v>732</v>
      </c>
      <c r="C127" s="17"/>
      <c r="D127" s="17"/>
      <c r="E127" s="17"/>
      <c r="F127" s="17"/>
      <c r="G127" s="32"/>
      <c r="H127" s="17"/>
      <c r="I127" s="17"/>
      <c r="J127" s="21"/>
      <c r="K127" s="21"/>
      <c r="L127" s="17"/>
      <c r="M127" s="17"/>
      <c r="N127" s="43"/>
      <c r="O127" s="17"/>
      <c r="P127" s="38">
        <f>SUM(P128:P131)</f>
        <v>64</v>
      </c>
      <c r="Q127" s="38"/>
      <c r="R127" s="38">
        <f>SUM(R128:R131)</f>
        <v>64</v>
      </c>
      <c r="S127" s="38"/>
      <c r="T127" s="92"/>
    </row>
    <row r="128" s="3" customFormat="1" ht="76" customHeight="1" spans="1:20">
      <c r="A128" s="32">
        <v>101</v>
      </c>
      <c r="B128" s="17" t="s">
        <v>632</v>
      </c>
      <c r="C128" s="17" t="s">
        <v>7</v>
      </c>
      <c r="D128" s="17" t="s">
        <v>733</v>
      </c>
      <c r="E128" s="17" t="s">
        <v>26</v>
      </c>
      <c r="F128" s="17" t="s">
        <v>734</v>
      </c>
      <c r="G128" s="17" t="s">
        <v>735</v>
      </c>
      <c r="H128" s="85" t="s">
        <v>736</v>
      </c>
      <c r="I128" s="85" t="s">
        <v>143</v>
      </c>
      <c r="J128" s="101">
        <v>45200</v>
      </c>
      <c r="K128" s="101">
        <v>45291</v>
      </c>
      <c r="L128" s="85" t="s">
        <v>41</v>
      </c>
      <c r="M128" s="85" t="s">
        <v>320</v>
      </c>
      <c r="N128" s="85" t="s">
        <v>737</v>
      </c>
      <c r="O128" s="85" t="s">
        <v>647</v>
      </c>
      <c r="P128" s="102">
        <v>10</v>
      </c>
      <c r="Q128" s="38" t="s">
        <v>49</v>
      </c>
      <c r="R128" s="68">
        <v>10</v>
      </c>
      <c r="S128" s="109"/>
      <c r="T128" s="17" t="s">
        <v>738</v>
      </c>
    </row>
    <row r="129" s="3" customFormat="1" ht="76" customHeight="1" spans="1:20">
      <c r="A129" s="32">
        <v>102</v>
      </c>
      <c r="B129" s="17" t="s">
        <v>632</v>
      </c>
      <c r="C129" s="17" t="s">
        <v>7</v>
      </c>
      <c r="D129" s="17" t="s">
        <v>733</v>
      </c>
      <c r="E129" s="17" t="s">
        <v>230</v>
      </c>
      <c r="F129" s="17" t="s">
        <v>739</v>
      </c>
      <c r="G129" s="17" t="s">
        <v>740</v>
      </c>
      <c r="H129" s="17" t="s">
        <v>741</v>
      </c>
      <c r="I129" s="17" t="s">
        <v>742</v>
      </c>
      <c r="J129" s="49">
        <v>45170</v>
      </c>
      <c r="K129" s="49">
        <v>45231</v>
      </c>
      <c r="L129" s="17" t="s">
        <v>41</v>
      </c>
      <c r="M129" s="17" t="s">
        <v>539</v>
      </c>
      <c r="N129" s="51" t="s">
        <v>743</v>
      </c>
      <c r="O129" s="38" t="s">
        <v>744</v>
      </c>
      <c r="P129" s="38">
        <v>8</v>
      </c>
      <c r="Q129" s="38" t="s">
        <v>49</v>
      </c>
      <c r="R129" s="38">
        <v>8</v>
      </c>
      <c r="S129" s="109"/>
      <c r="T129" s="43" t="s">
        <v>745</v>
      </c>
    </row>
    <row r="130" s="3" customFormat="1" ht="76" customHeight="1" spans="1:20">
      <c r="A130" s="32">
        <v>103</v>
      </c>
      <c r="B130" s="17" t="s">
        <v>632</v>
      </c>
      <c r="C130" s="17" t="s">
        <v>7</v>
      </c>
      <c r="D130" s="17" t="s">
        <v>733</v>
      </c>
      <c r="E130" s="17" t="s">
        <v>263</v>
      </c>
      <c r="F130" s="17" t="s">
        <v>746</v>
      </c>
      <c r="G130" s="17" t="s">
        <v>747</v>
      </c>
      <c r="H130" s="17" t="s">
        <v>748</v>
      </c>
      <c r="I130" s="17" t="s">
        <v>285</v>
      </c>
      <c r="J130" s="49">
        <v>45170</v>
      </c>
      <c r="K130" s="49">
        <v>45261</v>
      </c>
      <c r="L130" s="17" t="s">
        <v>41</v>
      </c>
      <c r="M130" s="17" t="s">
        <v>263</v>
      </c>
      <c r="N130" s="17" t="s">
        <v>749</v>
      </c>
      <c r="O130" s="38" t="s">
        <v>750</v>
      </c>
      <c r="P130" s="38">
        <v>8</v>
      </c>
      <c r="Q130" s="38" t="s">
        <v>49</v>
      </c>
      <c r="R130" s="38">
        <v>8</v>
      </c>
      <c r="S130" s="109"/>
      <c r="T130" s="17" t="s">
        <v>751</v>
      </c>
    </row>
    <row r="131" s="3" customFormat="1" ht="72" customHeight="1" spans="1:20">
      <c r="A131" s="32">
        <v>104</v>
      </c>
      <c r="B131" s="17" t="s">
        <v>632</v>
      </c>
      <c r="C131" s="17" t="s">
        <v>7</v>
      </c>
      <c r="D131" s="17" t="s">
        <v>733</v>
      </c>
      <c r="E131" s="17" t="s">
        <v>17</v>
      </c>
      <c r="F131" s="17" t="s">
        <v>752</v>
      </c>
      <c r="G131" s="17" t="s">
        <v>753</v>
      </c>
      <c r="H131" s="17" t="s">
        <v>754</v>
      </c>
      <c r="I131" s="17" t="s">
        <v>143</v>
      </c>
      <c r="J131" s="49">
        <v>45170</v>
      </c>
      <c r="K131" s="49">
        <v>45231</v>
      </c>
      <c r="L131" s="17" t="s">
        <v>638</v>
      </c>
      <c r="M131" s="17" t="s">
        <v>622</v>
      </c>
      <c r="N131" s="51" t="s">
        <v>755</v>
      </c>
      <c r="O131" s="38" t="s">
        <v>756</v>
      </c>
      <c r="P131" s="38">
        <v>38</v>
      </c>
      <c r="Q131" s="38" t="s">
        <v>49</v>
      </c>
      <c r="R131" s="38">
        <v>38</v>
      </c>
      <c r="S131" s="109"/>
      <c r="T131" s="107" t="s">
        <v>757</v>
      </c>
    </row>
    <row r="132" s="3" customFormat="1" ht="54" customHeight="1" spans="1:20">
      <c r="A132" s="32"/>
      <c r="B132" s="17" t="s">
        <v>758</v>
      </c>
      <c r="C132" s="17"/>
      <c r="D132" s="17"/>
      <c r="E132" s="17"/>
      <c r="F132" s="17"/>
      <c r="G132" s="32"/>
      <c r="H132" s="17"/>
      <c r="I132" s="17"/>
      <c r="J132" s="59"/>
      <c r="K132" s="59"/>
      <c r="L132" s="17"/>
      <c r="M132" s="17"/>
      <c r="N132" s="43"/>
      <c r="O132" s="57"/>
      <c r="P132" s="58">
        <f>SUM(P133:P137)</f>
        <v>1417</v>
      </c>
      <c r="Q132" s="58"/>
      <c r="R132" s="58">
        <f>SUM(R133:R137)</f>
        <v>1417</v>
      </c>
      <c r="S132" s="58">
        <f>SUM(S133:S137)</f>
        <v>0</v>
      </c>
      <c r="T132" s="74"/>
    </row>
    <row r="133" s="3" customFormat="1" ht="76" customHeight="1" spans="1:20">
      <c r="A133" s="32">
        <v>105</v>
      </c>
      <c r="B133" s="17" t="s">
        <v>632</v>
      </c>
      <c r="C133" s="17" t="s">
        <v>7</v>
      </c>
      <c r="D133" s="17" t="s">
        <v>759</v>
      </c>
      <c r="E133" s="17" t="s">
        <v>30</v>
      </c>
      <c r="F133" s="17" t="s">
        <v>760</v>
      </c>
      <c r="G133" s="24" t="s">
        <v>761</v>
      </c>
      <c r="H133" s="17" t="s">
        <v>762</v>
      </c>
      <c r="I133" s="17" t="s">
        <v>763</v>
      </c>
      <c r="J133" s="44">
        <v>44986</v>
      </c>
      <c r="K133" s="44">
        <v>45261</v>
      </c>
      <c r="L133" s="17" t="s">
        <v>39</v>
      </c>
      <c r="M133" s="17" t="s">
        <v>764</v>
      </c>
      <c r="N133" s="43" t="s">
        <v>765</v>
      </c>
      <c r="O133" s="17" t="s">
        <v>766</v>
      </c>
      <c r="P133" s="38">
        <v>700</v>
      </c>
      <c r="Q133" s="38" t="s">
        <v>767</v>
      </c>
      <c r="R133" s="38">
        <v>700</v>
      </c>
      <c r="S133" s="38"/>
      <c r="T133" s="43" t="s">
        <v>768</v>
      </c>
    </row>
    <row r="134" s="3" customFormat="1" ht="81" customHeight="1" spans="1:20">
      <c r="A134" s="32">
        <v>106</v>
      </c>
      <c r="B134" s="17" t="s">
        <v>632</v>
      </c>
      <c r="C134" s="17" t="s">
        <v>7</v>
      </c>
      <c r="D134" s="17" t="s">
        <v>759</v>
      </c>
      <c r="E134" s="110" t="s">
        <v>769</v>
      </c>
      <c r="F134" s="110" t="s">
        <v>760</v>
      </c>
      <c r="G134" s="24" t="s">
        <v>770</v>
      </c>
      <c r="H134" s="17" t="s">
        <v>771</v>
      </c>
      <c r="I134" s="17" t="s">
        <v>763</v>
      </c>
      <c r="J134" s="44">
        <v>44986</v>
      </c>
      <c r="K134" s="44">
        <v>45261</v>
      </c>
      <c r="L134" s="17" t="s">
        <v>39</v>
      </c>
      <c r="M134" s="17" t="s">
        <v>39</v>
      </c>
      <c r="N134" s="120" t="s">
        <v>772</v>
      </c>
      <c r="O134" s="17" t="s">
        <v>773</v>
      </c>
      <c r="P134" s="38">
        <v>200</v>
      </c>
      <c r="Q134" s="38" t="s">
        <v>774</v>
      </c>
      <c r="R134" s="38">
        <v>200</v>
      </c>
      <c r="S134" s="38"/>
      <c r="T134" s="43" t="s">
        <v>775</v>
      </c>
    </row>
    <row r="135" s="3" customFormat="1" ht="81" customHeight="1" spans="1:20">
      <c r="A135" s="32">
        <v>107</v>
      </c>
      <c r="B135" s="17" t="s">
        <v>632</v>
      </c>
      <c r="C135" s="17" t="s">
        <v>7</v>
      </c>
      <c r="D135" s="17" t="s">
        <v>759</v>
      </c>
      <c r="E135" s="17" t="s">
        <v>776</v>
      </c>
      <c r="F135" s="17" t="s">
        <v>760</v>
      </c>
      <c r="G135" s="17" t="s">
        <v>777</v>
      </c>
      <c r="H135" s="17" t="s">
        <v>778</v>
      </c>
      <c r="I135" s="17" t="s">
        <v>779</v>
      </c>
      <c r="J135" s="44">
        <v>45139</v>
      </c>
      <c r="K135" s="44">
        <v>45261</v>
      </c>
      <c r="L135" s="17" t="s">
        <v>39</v>
      </c>
      <c r="M135" s="17" t="s">
        <v>780</v>
      </c>
      <c r="N135" s="43" t="s">
        <v>781</v>
      </c>
      <c r="O135" s="17" t="s">
        <v>782</v>
      </c>
      <c r="P135" s="121">
        <v>500</v>
      </c>
      <c r="Q135" s="121" t="s">
        <v>49</v>
      </c>
      <c r="R135" s="121">
        <v>500</v>
      </c>
      <c r="S135" s="38"/>
      <c r="T135" s="43" t="s">
        <v>783</v>
      </c>
    </row>
    <row r="136" s="3" customFormat="1" ht="81" customHeight="1" spans="1:20">
      <c r="A136" s="32">
        <v>108</v>
      </c>
      <c r="B136" s="83" t="s">
        <v>632</v>
      </c>
      <c r="C136" s="83" t="s">
        <v>7</v>
      </c>
      <c r="D136" s="83" t="s">
        <v>759</v>
      </c>
      <c r="E136" s="83" t="s">
        <v>23</v>
      </c>
      <c r="F136" s="83"/>
      <c r="G136" s="24" t="s">
        <v>784</v>
      </c>
      <c r="H136" s="83" t="s">
        <v>785</v>
      </c>
      <c r="I136" s="83" t="s">
        <v>355</v>
      </c>
      <c r="J136" s="122">
        <v>45078</v>
      </c>
      <c r="K136" s="122">
        <v>45200</v>
      </c>
      <c r="L136" s="83" t="s">
        <v>39</v>
      </c>
      <c r="M136" s="83" t="s">
        <v>590</v>
      </c>
      <c r="N136" s="83" t="s">
        <v>786</v>
      </c>
      <c r="O136" s="83" t="s">
        <v>647</v>
      </c>
      <c r="P136" s="123">
        <v>10</v>
      </c>
      <c r="Q136" s="121" t="s">
        <v>49</v>
      </c>
      <c r="R136" s="123">
        <v>10</v>
      </c>
      <c r="S136" s="38"/>
      <c r="T136" s="139" t="s">
        <v>787</v>
      </c>
    </row>
    <row r="137" s="3" customFormat="1" ht="81" customHeight="1" spans="1:20">
      <c r="A137" s="32">
        <v>109</v>
      </c>
      <c r="B137" s="17" t="s">
        <v>632</v>
      </c>
      <c r="C137" s="17" t="s">
        <v>7</v>
      </c>
      <c r="D137" s="17" t="s">
        <v>759</v>
      </c>
      <c r="E137" s="17" t="s">
        <v>32</v>
      </c>
      <c r="F137" s="17" t="s">
        <v>788</v>
      </c>
      <c r="G137" s="24" t="s">
        <v>789</v>
      </c>
      <c r="H137" s="17" t="s">
        <v>790</v>
      </c>
      <c r="I137" s="17" t="s">
        <v>143</v>
      </c>
      <c r="J137" s="49">
        <v>45170</v>
      </c>
      <c r="K137" s="49">
        <v>45231</v>
      </c>
      <c r="L137" s="17" t="s">
        <v>39</v>
      </c>
      <c r="M137" s="17" t="s">
        <v>348</v>
      </c>
      <c r="N137" s="51" t="s">
        <v>791</v>
      </c>
      <c r="O137" s="38" t="s">
        <v>792</v>
      </c>
      <c r="P137" s="38">
        <v>7</v>
      </c>
      <c r="Q137" s="121" t="s">
        <v>49</v>
      </c>
      <c r="R137" s="38">
        <v>7</v>
      </c>
      <c r="S137" s="38"/>
      <c r="T137" s="43" t="s">
        <v>793</v>
      </c>
    </row>
    <row r="138" s="3" customFormat="1" ht="32" customHeight="1" spans="1:20">
      <c r="A138" s="32"/>
      <c r="B138" s="17" t="s">
        <v>794</v>
      </c>
      <c r="C138" s="17"/>
      <c r="D138" s="17"/>
      <c r="E138" s="77"/>
      <c r="F138" s="90"/>
      <c r="G138" s="32"/>
      <c r="H138" s="90"/>
      <c r="I138" s="17"/>
      <c r="J138" s="56"/>
      <c r="K138" s="56"/>
      <c r="L138" s="90"/>
      <c r="M138" s="90"/>
      <c r="N138" s="94"/>
      <c r="O138" s="17"/>
      <c r="P138" s="124">
        <f>P139+P148+P167+P169+P174+P176</f>
        <v>7463.36</v>
      </c>
      <c r="Q138" s="124"/>
      <c r="R138" s="124">
        <f>R139+R148+R167+R169+R174+R176</f>
        <v>7463.36</v>
      </c>
      <c r="S138" s="124"/>
      <c r="T138" s="43"/>
    </row>
    <row r="139" s="3" customFormat="1" ht="54" customHeight="1" spans="1:20">
      <c r="A139" s="32"/>
      <c r="B139" s="17" t="s">
        <v>795</v>
      </c>
      <c r="C139" s="17"/>
      <c r="D139" s="17"/>
      <c r="E139" s="77"/>
      <c r="F139" s="90"/>
      <c r="G139" s="32"/>
      <c r="H139" s="90"/>
      <c r="I139" s="17"/>
      <c r="J139" s="56"/>
      <c r="K139" s="56"/>
      <c r="L139" s="90"/>
      <c r="M139" s="90"/>
      <c r="N139" s="94"/>
      <c r="O139" s="17"/>
      <c r="P139" s="124">
        <f>SUM(P140:P147)</f>
        <v>322.42</v>
      </c>
      <c r="Q139" s="124"/>
      <c r="R139" s="124">
        <f>SUM(R140:R147)</f>
        <v>322.42</v>
      </c>
      <c r="S139" s="124"/>
      <c r="T139" s="43"/>
    </row>
    <row r="140" s="3" customFormat="1" ht="82" customHeight="1" spans="1:20">
      <c r="A140" s="32">
        <v>110</v>
      </c>
      <c r="B140" s="17" t="s">
        <v>632</v>
      </c>
      <c r="C140" s="17" t="s">
        <v>7</v>
      </c>
      <c r="D140" s="17" t="s">
        <v>12</v>
      </c>
      <c r="E140" s="79" t="s">
        <v>16</v>
      </c>
      <c r="F140" s="79" t="s">
        <v>796</v>
      </c>
      <c r="G140" s="24" t="s">
        <v>797</v>
      </c>
      <c r="H140" s="17" t="s">
        <v>798</v>
      </c>
      <c r="I140" s="17" t="s">
        <v>799</v>
      </c>
      <c r="J140" s="59">
        <v>44927</v>
      </c>
      <c r="K140" s="44">
        <v>45261</v>
      </c>
      <c r="L140" s="17" t="s">
        <v>638</v>
      </c>
      <c r="M140" s="79" t="s">
        <v>514</v>
      </c>
      <c r="N140" s="125" t="s">
        <v>800</v>
      </c>
      <c r="O140" s="126" t="s">
        <v>801</v>
      </c>
      <c r="P140" s="38">
        <v>52.5</v>
      </c>
      <c r="Q140" s="38" t="s">
        <v>48</v>
      </c>
      <c r="R140" s="127">
        <v>52.5</v>
      </c>
      <c r="S140" s="38"/>
      <c r="T140" s="43" t="s">
        <v>802</v>
      </c>
    </row>
    <row r="141" s="3" customFormat="1" ht="82" customHeight="1" spans="1:20">
      <c r="A141" s="32">
        <v>111</v>
      </c>
      <c r="B141" s="17" t="s">
        <v>632</v>
      </c>
      <c r="C141" s="17" t="s">
        <v>7</v>
      </c>
      <c r="D141" s="17" t="s">
        <v>12</v>
      </c>
      <c r="E141" s="79" t="s">
        <v>30</v>
      </c>
      <c r="F141" s="79" t="s">
        <v>803</v>
      </c>
      <c r="G141" s="24" t="s">
        <v>804</v>
      </c>
      <c r="H141" s="17" t="s">
        <v>805</v>
      </c>
      <c r="I141" s="17" t="s">
        <v>143</v>
      </c>
      <c r="J141" s="44">
        <v>44866</v>
      </c>
      <c r="K141" s="56" t="s">
        <v>357</v>
      </c>
      <c r="L141" s="17" t="s">
        <v>638</v>
      </c>
      <c r="M141" s="17" t="s">
        <v>552</v>
      </c>
      <c r="N141" s="43" t="s">
        <v>806</v>
      </c>
      <c r="O141" s="57" t="s">
        <v>807</v>
      </c>
      <c r="P141" s="127">
        <v>39.8</v>
      </c>
      <c r="Q141" s="38" t="s">
        <v>48</v>
      </c>
      <c r="R141" s="127">
        <v>39.8</v>
      </c>
      <c r="S141" s="38"/>
      <c r="T141" s="43" t="s">
        <v>808</v>
      </c>
    </row>
    <row r="142" s="3" customFormat="1" ht="82" customHeight="1" spans="1:20">
      <c r="A142" s="32">
        <v>112</v>
      </c>
      <c r="B142" s="17" t="s">
        <v>632</v>
      </c>
      <c r="C142" s="17" t="s">
        <v>7</v>
      </c>
      <c r="D142" s="17" t="s">
        <v>12</v>
      </c>
      <c r="E142" s="79" t="s">
        <v>17</v>
      </c>
      <c r="F142" s="79" t="s">
        <v>809</v>
      </c>
      <c r="G142" s="24" t="s">
        <v>810</v>
      </c>
      <c r="H142" s="17" t="s">
        <v>811</v>
      </c>
      <c r="I142" s="17" t="s">
        <v>799</v>
      </c>
      <c r="J142" s="44">
        <v>44927</v>
      </c>
      <c r="K142" s="44">
        <v>45261</v>
      </c>
      <c r="L142" s="17" t="s">
        <v>638</v>
      </c>
      <c r="M142" s="17" t="s">
        <v>622</v>
      </c>
      <c r="N142" s="43" t="s">
        <v>812</v>
      </c>
      <c r="O142" s="126" t="s">
        <v>813</v>
      </c>
      <c r="P142" s="38">
        <v>45.8</v>
      </c>
      <c r="Q142" s="38" t="s">
        <v>49</v>
      </c>
      <c r="R142" s="38">
        <v>45.8</v>
      </c>
      <c r="S142" s="38"/>
      <c r="T142" s="43" t="s">
        <v>814</v>
      </c>
    </row>
    <row r="143" s="3" customFormat="1" ht="82" customHeight="1" spans="1:20">
      <c r="A143" s="32">
        <v>113</v>
      </c>
      <c r="B143" s="17" t="s">
        <v>632</v>
      </c>
      <c r="C143" s="23" t="s">
        <v>7</v>
      </c>
      <c r="D143" s="23" t="s">
        <v>12</v>
      </c>
      <c r="E143" s="79" t="s">
        <v>35</v>
      </c>
      <c r="F143" s="79" t="s">
        <v>815</v>
      </c>
      <c r="G143" s="24" t="s">
        <v>816</v>
      </c>
      <c r="H143" s="17" t="s">
        <v>817</v>
      </c>
      <c r="I143" s="17" t="s">
        <v>799</v>
      </c>
      <c r="J143" s="44">
        <v>44866</v>
      </c>
      <c r="K143" s="44">
        <v>45261</v>
      </c>
      <c r="L143" s="17" t="s">
        <v>638</v>
      </c>
      <c r="M143" s="79" t="s">
        <v>617</v>
      </c>
      <c r="N143" s="125" t="s">
        <v>818</v>
      </c>
      <c r="O143" s="126" t="s">
        <v>819</v>
      </c>
      <c r="P143" s="128">
        <v>77.6</v>
      </c>
      <c r="Q143" s="38" t="s">
        <v>48</v>
      </c>
      <c r="R143" s="128">
        <v>77.6</v>
      </c>
      <c r="S143" s="58"/>
      <c r="T143" s="43" t="s">
        <v>820</v>
      </c>
    </row>
    <row r="144" s="3" customFormat="1" ht="90" customHeight="1" spans="1:20">
      <c r="A144" s="32">
        <v>114</v>
      </c>
      <c r="B144" s="17" t="s">
        <v>632</v>
      </c>
      <c r="C144" s="17" t="s">
        <v>7</v>
      </c>
      <c r="D144" s="17" t="s">
        <v>12</v>
      </c>
      <c r="E144" s="79" t="s">
        <v>26</v>
      </c>
      <c r="F144" s="23" t="s">
        <v>821</v>
      </c>
      <c r="G144" s="24" t="s">
        <v>822</v>
      </c>
      <c r="H144" s="17" t="s">
        <v>823</v>
      </c>
      <c r="I144" s="17" t="s">
        <v>824</v>
      </c>
      <c r="J144" s="59">
        <v>44989</v>
      </c>
      <c r="K144" s="59">
        <v>45050</v>
      </c>
      <c r="L144" s="17" t="s">
        <v>638</v>
      </c>
      <c r="M144" s="79" t="s">
        <v>320</v>
      </c>
      <c r="N144" s="125" t="s">
        <v>825</v>
      </c>
      <c r="O144" s="126" t="s">
        <v>826</v>
      </c>
      <c r="P144" s="38">
        <v>24.97</v>
      </c>
      <c r="Q144" s="38" t="s">
        <v>48</v>
      </c>
      <c r="R144" s="128">
        <v>24.97</v>
      </c>
      <c r="S144" s="38"/>
      <c r="T144" s="43" t="s">
        <v>827</v>
      </c>
    </row>
    <row r="145" s="3" customFormat="1" ht="81" customHeight="1" spans="1:20">
      <c r="A145" s="32">
        <v>115</v>
      </c>
      <c r="B145" s="17" t="s">
        <v>632</v>
      </c>
      <c r="C145" s="17" t="s">
        <v>7</v>
      </c>
      <c r="D145" s="17" t="s">
        <v>12</v>
      </c>
      <c r="E145" s="17" t="s">
        <v>15</v>
      </c>
      <c r="F145" s="79" t="s">
        <v>828</v>
      </c>
      <c r="G145" s="24" t="s">
        <v>829</v>
      </c>
      <c r="H145" s="17" t="s">
        <v>830</v>
      </c>
      <c r="I145" s="17" t="s">
        <v>799</v>
      </c>
      <c r="J145" s="44">
        <v>44986</v>
      </c>
      <c r="K145" s="44">
        <v>45139</v>
      </c>
      <c r="L145" s="17" t="s">
        <v>638</v>
      </c>
      <c r="M145" s="79" t="s">
        <v>187</v>
      </c>
      <c r="N145" s="125" t="s">
        <v>831</v>
      </c>
      <c r="O145" s="126" t="s">
        <v>832</v>
      </c>
      <c r="P145" s="38">
        <v>56.8</v>
      </c>
      <c r="Q145" s="38" t="s">
        <v>48</v>
      </c>
      <c r="R145" s="128">
        <v>56.8</v>
      </c>
      <c r="S145" s="38"/>
      <c r="T145" s="43" t="s">
        <v>833</v>
      </c>
    </row>
    <row r="146" s="3" customFormat="1" ht="81" customHeight="1" spans="1:20">
      <c r="A146" s="32">
        <v>116</v>
      </c>
      <c r="B146" s="17" t="s">
        <v>632</v>
      </c>
      <c r="C146" s="17" t="s">
        <v>834</v>
      </c>
      <c r="D146" s="17" t="s">
        <v>12</v>
      </c>
      <c r="E146" s="17" t="s">
        <v>22</v>
      </c>
      <c r="F146" s="17" t="s">
        <v>835</v>
      </c>
      <c r="G146" s="24" t="s">
        <v>836</v>
      </c>
      <c r="H146" s="17" t="s">
        <v>837</v>
      </c>
      <c r="I146" s="17" t="s">
        <v>285</v>
      </c>
      <c r="J146" s="49">
        <v>45170</v>
      </c>
      <c r="K146" s="49">
        <v>45261</v>
      </c>
      <c r="L146" s="17" t="s">
        <v>638</v>
      </c>
      <c r="M146" s="17" t="s">
        <v>524</v>
      </c>
      <c r="N146" s="51" t="s">
        <v>838</v>
      </c>
      <c r="O146" s="38" t="s">
        <v>839</v>
      </c>
      <c r="P146" s="38">
        <v>10</v>
      </c>
      <c r="Q146" s="38" t="s">
        <v>48</v>
      </c>
      <c r="R146" s="38">
        <v>10</v>
      </c>
      <c r="S146" s="68"/>
      <c r="T146" s="94" t="s">
        <v>840</v>
      </c>
    </row>
    <row r="147" s="3" customFormat="1" ht="89" customHeight="1" spans="1:20">
      <c r="A147" s="32">
        <v>117</v>
      </c>
      <c r="B147" s="17" t="s">
        <v>632</v>
      </c>
      <c r="C147" s="17" t="s">
        <v>7</v>
      </c>
      <c r="D147" s="17" t="s">
        <v>12</v>
      </c>
      <c r="E147" s="17" t="s">
        <v>29</v>
      </c>
      <c r="F147" s="17" t="s">
        <v>841</v>
      </c>
      <c r="G147" s="17" t="s">
        <v>842</v>
      </c>
      <c r="H147" s="17" t="s">
        <v>843</v>
      </c>
      <c r="I147" s="17" t="s">
        <v>143</v>
      </c>
      <c r="J147" s="56" t="s">
        <v>645</v>
      </c>
      <c r="K147" s="56" t="s">
        <v>513</v>
      </c>
      <c r="L147" s="17" t="s">
        <v>638</v>
      </c>
      <c r="M147" s="17" t="s">
        <v>328</v>
      </c>
      <c r="N147" s="17" t="s">
        <v>844</v>
      </c>
      <c r="O147" s="17" t="s">
        <v>845</v>
      </c>
      <c r="P147" s="24">
        <v>14.95</v>
      </c>
      <c r="Q147" s="38" t="s">
        <v>48</v>
      </c>
      <c r="R147" s="24">
        <v>14.95</v>
      </c>
      <c r="S147" s="68"/>
      <c r="T147" s="43" t="s">
        <v>846</v>
      </c>
    </row>
    <row r="148" s="3" customFormat="1" ht="55" customHeight="1" spans="1:20">
      <c r="A148" s="32"/>
      <c r="B148" s="23" t="s">
        <v>847</v>
      </c>
      <c r="C148" s="23"/>
      <c r="D148" s="23"/>
      <c r="E148" s="31"/>
      <c r="F148" s="31"/>
      <c r="G148" s="32"/>
      <c r="H148" s="23"/>
      <c r="I148" s="23"/>
      <c r="J148" s="44"/>
      <c r="K148" s="44"/>
      <c r="L148" s="31"/>
      <c r="M148" s="23"/>
      <c r="N148" s="107"/>
      <c r="O148" s="129"/>
      <c r="P148" s="46">
        <f>SUM(P149:P166)</f>
        <v>3675</v>
      </c>
      <c r="Q148" s="46"/>
      <c r="R148" s="46">
        <f>SUM(R149:R166)</f>
        <v>3675</v>
      </c>
      <c r="S148" s="46"/>
      <c r="T148" s="43"/>
    </row>
    <row r="149" s="3" customFormat="1" ht="86" customHeight="1" spans="1:20">
      <c r="A149" s="32">
        <v>118</v>
      </c>
      <c r="B149" s="17" t="s">
        <v>632</v>
      </c>
      <c r="C149" s="17" t="s">
        <v>7</v>
      </c>
      <c r="D149" s="17" t="s">
        <v>12</v>
      </c>
      <c r="E149" s="111" t="s">
        <v>35</v>
      </c>
      <c r="F149" s="17" t="s">
        <v>848</v>
      </c>
      <c r="G149" s="24" t="s">
        <v>849</v>
      </c>
      <c r="H149" s="112" t="s">
        <v>850</v>
      </c>
      <c r="I149" s="17" t="s">
        <v>779</v>
      </c>
      <c r="J149" s="44">
        <v>44927</v>
      </c>
      <c r="K149" s="44">
        <v>45261</v>
      </c>
      <c r="L149" s="17" t="s">
        <v>39</v>
      </c>
      <c r="M149" s="17" t="s">
        <v>851</v>
      </c>
      <c r="N149" s="130" t="s">
        <v>852</v>
      </c>
      <c r="O149" s="17" t="s">
        <v>853</v>
      </c>
      <c r="P149" s="46">
        <v>55</v>
      </c>
      <c r="Q149" s="38" t="s">
        <v>48</v>
      </c>
      <c r="R149" s="46">
        <v>55</v>
      </c>
      <c r="S149" s="17"/>
      <c r="T149" s="140" t="s">
        <v>854</v>
      </c>
    </row>
    <row r="150" s="3" customFormat="1" ht="86" customHeight="1" spans="1:20">
      <c r="A150" s="32">
        <v>119</v>
      </c>
      <c r="B150" s="17" t="s">
        <v>632</v>
      </c>
      <c r="C150" s="17" t="s">
        <v>7</v>
      </c>
      <c r="D150" s="17" t="s">
        <v>12</v>
      </c>
      <c r="E150" s="113" t="s">
        <v>30</v>
      </c>
      <c r="F150" s="17" t="s">
        <v>855</v>
      </c>
      <c r="G150" s="24" t="s">
        <v>856</v>
      </c>
      <c r="H150" s="114" t="s">
        <v>857</v>
      </c>
      <c r="I150" s="17" t="s">
        <v>779</v>
      </c>
      <c r="J150" s="44">
        <v>44927</v>
      </c>
      <c r="K150" s="44">
        <v>45261</v>
      </c>
      <c r="L150" s="17" t="s">
        <v>39</v>
      </c>
      <c r="M150" s="17" t="s">
        <v>851</v>
      </c>
      <c r="N150" s="130" t="s">
        <v>858</v>
      </c>
      <c r="O150" s="17" t="s">
        <v>859</v>
      </c>
      <c r="P150" s="46">
        <v>114</v>
      </c>
      <c r="Q150" s="38" t="s">
        <v>774</v>
      </c>
      <c r="R150" s="46">
        <v>114</v>
      </c>
      <c r="S150" s="17"/>
      <c r="T150" s="140" t="s">
        <v>860</v>
      </c>
    </row>
    <row r="151" s="3" customFormat="1" ht="86" customHeight="1" spans="1:20">
      <c r="A151" s="32">
        <v>120</v>
      </c>
      <c r="B151" s="17" t="s">
        <v>632</v>
      </c>
      <c r="C151" s="17" t="s">
        <v>7</v>
      </c>
      <c r="D151" s="17" t="s">
        <v>12</v>
      </c>
      <c r="E151" s="113" t="s">
        <v>37</v>
      </c>
      <c r="F151" s="17" t="s">
        <v>861</v>
      </c>
      <c r="G151" s="24" t="s">
        <v>862</v>
      </c>
      <c r="H151" s="114" t="s">
        <v>863</v>
      </c>
      <c r="I151" s="17" t="s">
        <v>779</v>
      </c>
      <c r="J151" s="44">
        <v>44927</v>
      </c>
      <c r="K151" s="44">
        <v>45261</v>
      </c>
      <c r="L151" s="17" t="s">
        <v>39</v>
      </c>
      <c r="M151" s="17" t="s">
        <v>851</v>
      </c>
      <c r="N151" s="43" t="s">
        <v>864</v>
      </c>
      <c r="O151" s="17" t="s">
        <v>865</v>
      </c>
      <c r="P151" s="46">
        <v>116</v>
      </c>
      <c r="Q151" s="38" t="s">
        <v>48</v>
      </c>
      <c r="R151" s="46">
        <v>116</v>
      </c>
      <c r="S151" s="17"/>
      <c r="T151" s="140" t="s">
        <v>866</v>
      </c>
    </row>
    <row r="152" s="3" customFormat="1" ht="113" customHeight="1" spans="1:20">
      <c r="A152" s="32">
        <v>121</v>
      </c>
      <c r="B152" s="17" t="s">
        <v>632</v>
      </c>
      <c r="C152" s="17" t="s">
        <v>7</v>
      </c>
      <c r="D152" s="17" t="s">
        <v>12</v>
      </c>
      <c r="E152" s="113" t="s">
        <v>867</v>
      </c>
      <c r="F152" s="17" t="s">
        <v>868</v>
      </c>
      <c r="G152" s="24" t="s">
        <v>869</v>
      </c>
      <c r="H152" s="114" t="s">
        <v>870</v>
      </c>
      <c r="I152" s="17" t="s">
        <v>779</v>
      </c>
      <c r="J152" s="44">
        <v>44927</v>
      </c>
      <c r="K152" s="44">
        <v>45261</v>
      </c>
      <c r="L152" s="17" t="s">
        <v>39</v>
      </c>
      <c r="M152" s="17" t="s">
        <v>851</v>
      </c>
      <c r="N152" s="43" t="s">
        <v>871</v>
      </c>
      <c r="O152" s="17" t="s">
        <v>872</v>
      </c>
      <c r="P152" s="46">
        <v>30</v>
      </c>
      <c r="Q152" s="46" t="s">
        <v>49</v>
      </c>
      <c r="R152" s="46">
        <v>30</v>
      </c>
      <c r="S152" s="17"/>
      <c r="T152" s="140" t="s">
        <v>873</v>
      </c>
    </row>
    <row r="153" s="3" customFormat="1" ht="90" customHeight="1" spans="1:20">
      <c r="A153" s="32">
        <v>122</v>
      </c>
      <c r="B153" s="17" t="s">
        <v>632</v>
      </c>
      <c r="C153" s="17" t="s">
        <v>7</v>
      </c>
      <c r="D153" s="17" t="s">
        <v>12</v>
      </c>
      <c r="E153" s="111" t="s">
        <v>29</v>
      </c>
      <c r="F153" s="17" t="s">
        <v>874</v>
      </c>
      <c r="G153" s="24" t="s">
        <v>875</v>
      </c>
      <c r="H153" s="112" t="s">
        <v>876</v>
      </c>
      <c r="I153" s="17" t="s">
        <v>779</v>
      </c>
      <c r="J153" s="44">
        <v>44927</v>
      </c>
      <c r="K153" s="44">
        <v>45261</v>
      </c>
      <c r="L153" s="17" t="s">
        <v>39</v>
      </c>
      <c r="M153" s="17" t="s">
        <v>851</v>
      </c>
      <c r="N153" s="43" t="s">
        <v>877</v>
      </c>
      <c r="O153" s="17" t="s">
        <v>878</v>
      </c>
      <c r="P153" s="46">
        <v>150</v>
      </c>
      <c r="Q153" s="46" t="s">
        <v>49</v>
      </c>
      <c r="R153" s="46">
        <v>150</v>
      </c>
      <c r="S153" s="17"/>
      <c r="T153" s="140" t="s">
        <v>879</v>
      </c>
    </row>
    <row r="154" s="3" customFormat="1" ht="90" customHeight="1" spans="1:20">
      <c r="A154" s="32">
        <v>123</v>
      </c>
      <c r="B154" s="17" t="s">
        <v>632</v>
      </c>
      <c r="C154" s="17" t="s">
        <v>7</v>
      </c>
      <c r="D154" s="17" t="s">
        <v>12</v>
      </c>
      <c r="E154" s="111" t="s">
        <v>15</v>
      </c>
      <c r="F154" s="17" t="s">
        <v>880</v>
      </c>
      <c r="G154" s="24" t="s">
        <v>881</v>
      </c>
      <c r="H154" s="112" t="s">
        <v>882</v>
      </c>
      <c r="I154" s="17" t="s">
        <v>779</v>
      </c>
      <c r="J154" s="44">
        <v>44927</v>
      </c>
      <c r="K154" s="44">
        <v>45261</v>
      </c>
      <c r="L154" s="17" t="s">
        <v>39</v>
      </c>
      <c r="M154" s="17" t="s">
        <v>851</v>
      </c>
      <c r="N154" s="43" t="s">
        <v>883</v>
      </c>
      <c r="O154" s="17" t="s">
        <v>884</v>
      </c>
      <c r="P154" s="46">
        <v>30</v>
      </c>
      <c r="Q154" s="46" t="s">
        <v>49</v>
      </c>
      <c r="R154" s="46">
        <v>30</v>
      </c>
      <c r="S154" s="17"/>
      <c r="T154" s="140" t="s">
        <v>885</v>
      </c>
    </row>
    <row r="155" s="3" customFormat="1" ht="112" customHeight="1" spans="1:20">
      <c r="A155" s="32">
        <v>124</v>
      </c>
      <c r="B155" s="17" t="s">
        <v>632</v>
      </c>
      <c r="C155" s="17" t="s">
        <v>7</v>
      </c>
      <c r="D155" s="17" t="s">
        <v>12</v>
      </c>
      <c r="E155" s="111" t="s">
        <v>886</v>
      </c>
      <c r="F155" s="17" t="s">
        <v>887</v>
      </c>
      <c r="G155" s="24" t="s">
        <v>888</v>
      </c>
      <c r="H155" s="112" t="s">
        <v>889</v>
      </c>
      <c r="I155" s="17" t="s">
        <v>779</v>
      </c>
      <c r="J155" s="44">
        <v>44927</v>
      </c>
      <c r="K155" s="44">
        <v>45261</v>
      </c>
      <c r="L155" s="17" t="s">
        <v>39</v>
      </c>
      <c r="M155" s="17" t="s">
        <v>851</v>
      </c>
      <c r="N155" s="130" t="s">
        <v>890</v>
      </c>
      <c r="O155" s="17" t="s">
        <v>853</v>
      </c>
      <c r="P155" s="46">
        <v>96</v>
      </c>
      <c r="Q155" s="46" t="s">
        <v>49</v>
      </c>
      <c r="R155" s="46">
        <v>96</v>
      </c>
      <c r="S155" s="17"/>
      <c r="T155" s="140" t="s">
        <v>891</v>
      </c>
    </row>
    <row r="156" s="3" customFormat="1" ht="90" customHeight="1" spans="1:20">
      <c r="A156" s="32">
        <v>125</v>
      </c>
      <c r="B156" s="17" t="s">
        <v>632</v>
      </c>
      <c r="C156" s="17" t="s">
        <v>7</v>
      </c>
      <c r="D156" s="17" t="s">
        <v>12</v>
      </c>
      <c r="E156" s="111" t="s">
        <v>892</v>
      </c>
      <c r="F156" s="17" t="s">
        <v>893</v>
      </c>
      <c r="G156" s="24" t="s">
        <v>894</v>
      </c>
      <c r="H156" s="112" t="s">
        <v>895</v>
      </c>
      <c r="I156" s="17" t="s">
        <v>779</v>
      </c>
      <c r="J156" s="44">
        <v>44927</v>
      </c>
      <c r="K156" s="44">
        <v>45261</v>
      </c>
      <c r="L156" s="17" t="s">
        <v>39</v>
      </c>
      <c r="M156" s="17" t="s">
        <v>851</v>
      </c>
      <c r="N156" s="130" t="s">
        <v>896</v>
      </c>
      <c r="O156" s="17" t="s">
        <v>897</v>
      </c>
      <c r="P156" s="46">
        <v>100</v>
      </c>
      <c r="Q156" s="46" t="s">
        <v>49</v>
      </c>
      <c r="R156" s="46">
        <v>100</v>
      </c>
      <c r="S156" s="17"/>
      <c r="T156" s="140" t="s">
        <v>898</v>
      </c>
    </row>
    <row r="157" s="3" customFormat="1" customHeight="1" spans="1:20">
      <c r="A157" s="32">
        <v>126</v>
      </c>
      <c r="B157" s="17" t="s">
        <v>632</v>
      </c>
      <c r="C157" s="17" t="s">
        <v>7</v>
      </c>
      <c r="D157" s="17" t="s">
        <v>12</v>
      </c>
      <c r="E157" s="111" t="s">
        <v>15</v>
      </c>
      <c r="F157" s="17" t="s">
        <v>899</v>
      </c>
      <c r="G157" s="112" t="s">
        <v>900</v>
      </c>
      <c r="H157" s="112" t="s">
        <v>901</v>
      </c>
      <c r="I157" s="17" t="s">
        <v>779</v>
      </c>
      <c r="J157" s="44">
        <v>45139</v>
      </c>
      <c r="K157" s="44">
        <v>45261</v>
      </c>
      <c r="L157" s="17" t="s">
        <v>39</v>
      </c>
      <c r="M157" s="17" t="s">
        <v>851</v>
      </c>
      <c r="N157" s="115" t="s">
        <v>902</v>
      </c>
      <c r="O157" s="17" t="s">
        <v>903</v>
      </c>
      <c r="P157" s="121">
        <v>280</v>
      </c>
      <c r="Q157" s="38" t="s">
        <v>904</v>
      </c>
      <c r="R157" s="137">
        <f t="shared" ref="R157:R166" si="0">P157</f>
        <v>280</v>
      </c>
      <c r="S157" s="17"/>
      <c r="T157" s="115" t="s">
        <v>905</v>
      </c>
    </row>
    <row r="158" s="3" customFormat="1" customHeight="1" spans="1:20">
      <c r="A158" s="32">
        <v>127</v>
      </c>
      <c r="B158" s="17" t="s">
        <v>632</v>
      </c>
      <c r="C158" s="17" t="s">
        <v>7</v>
      </c>
      <c r="D158" s="17" t="s">
        <v>12</v>
      </c>
      <c r="E158" s="113" t="s">
        <v>906</v>
      </c>
      <c r="F158" s="17" t="s">
        <v>907</v>
      </c>
      <c r="G158" s="114" t="s">
        <v>908</v>
      </c>
      <c r="H158" s="114" t="s">
        <v>909</v>
      </c>
      <c r="I158" s="17" t="s">
        <v>779</v>
      </c>
      <c r="J158" s="44">
        <v>45139</v>
      </c>
      <c r="K158" s="44">
        <v>45261</v>
      </c>
      <c r="L158" s="17" t="s">
        <v>39</v>
      </c>
      <c r="M158" s="17" t="s">
        <v>851</v>
      </c>
      <c r="N158" s="115" t="s">
        <v>910</v>
      </c>
      <c r="O158" s="17" t="s">
        <v>911</v>
      </c>
      <c r="P158" s="121">
        <v>285</v>
      </c>
      <c r="Q158" s="121" t="s">
        <v>51</v>
      </c>
      <c r="R158" s="137">
        <f t="shared" si="0"/>
        <v>285</v>
      </c>
      <c r="S158" s="17"/>
      <c r="T158" s="115" t="s">
        <v>912</v>
      </c>
    </row>
    <row r="159" s="3" customFormat="1" ht="101" customHeight="1" spans="1:20">
      <c r="A159" s="32">
        <v>128</v>
      </c>
      <c r="B159" s="17" t="s">
        <v>632</v>
      </c>
      <c r="C159" s="17" t="s">
        <v>7</v>
      </c>
      <c r="D159" s="17" t="s">
        <v>12</v>
      </c>
      <c r="E159" s="113" t="s">
        <v>913</v>
      </c>
      <c r="F159" s="17" t="s">
        <v>914</v>
      </c>
      <c r="G159" s="114" t="s">
        <v>915</v>
      </c>
      <c r="H159" s="114" t="s">
        <v>916</v>
      </c>
      <c r="I159" s="17" t="s">
        <v>779</v>
      </c>
      <c r="J159" s="44">
        <v>45139</v>
      </c>
      <c r="K159" s="44">
        <v>45261</v>
      </c>
      <c r="L159" s="17" t="s">
        <v>39</v>
      </c>
      <c r="M159" s="17" t="s">
        <v>851</v>
      </c>
      <c r="N159" s="17" t="s">
        <v>917</v>
      </c>
      <c r="O159" s="17" t="s">
        <v>918</v>
      </c>
      <c r="P159" s="121">
        <v>306</v>
      </c>
      <c r="Q159" s="121" t="s">
        <v>51</v>
      </c>
      <c r="R159" s="137">
        <f t="shared" si="0"/>
        <v>306</v>
      </c>
      <c r="S159" s="17"/>
      <c r="T159" s="115" t="s">
        <v>919</v>
      </c>
    </row>
    <row r="160" s="3" customFormat="1" ht="132" customHeight="1" spans="1:20">
      <c r="A160" s="32">
        <v>129</v>
      </c>
      <c r="B160" s="17" t="s">
        <v>632</v>
      </c>
      <c r="C160" s="17" t="s">
        <v>7</v>
      </c>
      <c r="D160" s="17" t="s">
        <v>12</v>
      </c>
      <c r="E160" s="111" t="s">
        <v>263</v>
      </c>
      <c r="F160" s="17" t="s">
        <v>920</v>
      </c>
      <c r="G160" s="112" t="s">
        <v>921</v>
      </c>
      <c r="H160" s="112" t="s">
        <v>922</v>
      </c>
      <c r="I160" s="17" t="s">
        <v>779</v>
      </c>
      <c r="J160" s="44">
        <v>45139</v>
      </c>
      <c r="K160" s="44">
        <v>45261</v>
      </c>
      <c r="L160" s="17" t="s">
        <v>39</v>
      </c>
      <c r="M160" s="17" t="s">
        <v>851</v>
      </c>
      <c r="N160" s="17" t="s">
        <v>923</v>
      </c>
      <c r="O160" s="17" t="s">
        <v>924</v>
      </c>
      <c r="P160" s="121">
        <v>365</v>
      </c>
      <c r="Q160" s="121" t="s">
        <v>51</v>
      </c>
      <c r="R160" s="137">
        <f t="shared" si="0"/>
        <v>365</v>
      </c>
      <c r="S160" s="17"/>
      <c r="T160" s="115" t="s">
        <v>925</v>
      </c>
    </row>
    <row r="161" s="3" customFormat="1" ht="115" customHeight="1" spans="1:20">
      <c r="A161" s="32">
        <v>130</v>
      </c>
      <c r="B161" s="17" t="s">
        <v>632</v>
      </c>
      <c r="C161" s="17" t="s">
        <v>7</v>
      </c>
      <c r="D161" s="17" t="s">
        <v>12</v>
      </c>
      <c r="E161" s="111" t="s">
        <v>17</v>
      </c>
      <c r="F161" s="17" t="s">
        <v>926</v>
      </c>
      <c r="G161" s="112" t="s">
        <v>927</v>
      </c>
      <c r="H161" s="112" t="s">
        <v>928</v>
      </c>
      <c r="I161" s="17" t="s">
        <v>779</v>
      </c>
      <c r="J161" s="44">
        <v>45139</v>
      </c>
      <c r="K161" s="44">
        <v>45261</v>
      </c>
      <c r="L161" s="17" t="s">
        <v>39</v>
      </c>
      <c r="M161" s="17" t="s">
        <v>851</v>
      </c>
      <c r="N161" s="17" t="s">
        <v>929</v>
      </c>
      <c r="O161" s="17" t="s">
        <v>930</v>
      </c>
      <c r="P161" s="121">
        <v>320</v>
      </c>
      <c r="Q161" s="121" t="s">
        <v>51</v>
      </c>
      <c r="R161" s="137">
        <f t="shared" si="0"/>
        <v>320</v>
      </c>
      <c r="S161" s="17"/>
      <c r="T161" s="115" t="s">
        <v>931</v>
      </c>
    </row>
    <row r="162" s="3" customFormat="1" ht="107" customHeight="1" spans="1:20">
      <c r="A162" s="32">
        <v>131</v>
      </c>
      <c r="B162" s="17" t="s">
        <v>632</v>
      </c>
      <c r="C162" s="17" t="s">
        <v>7</v>
      </c>
      <c r="D162" s="17" t="s">
        <v>12</v>
      </c>
      <c r="E162" s="111" t="s">
        <v>27</v>
      </c>
      <c r="F162" s="17" t="s">
        <v>932</v>
      </c>
      <c r="G162" s="112" t="s">
        <v>933</v>
      </c>
      <c r="H162" s="112" t="s">
        <v>934</v>
      </c>
      <c r="I162" s="17" t="s">
        <v>779</v>
      </c>
      <c r="J162" s="44">
        <v>45139</v>
      </c>
      <c r="K162" s="44">
        <v>45261</v>
      </c>
      <c r="L162" s="17" t="s">
        <v>39</v>
      </c>
      <c r="M162" s="17" t="s">
        <v>851</v>
      </c>
      <c r="N162" s="17" t="s">
        <v>935</v>
      </c>
      <c r="O162" s="17" t="s">
        <v>924</v>
      </c>
      <c r="P162" s="121">
        <v>292</v>
      </c>
      <c r="Q162" s="121" t="s">
        <v>51</v>
      </c>
      <c r="R162" s="137">
        <f t="shared" si="0"/>
        <v>292</v>
      </c>
      <c r="S162" s="17"/>
      <c r="T162" s="115" t="s">
        <v>936</v>
      </c>
    </row>
    <row r="163" s="3" customFormat="1" ht="114" customHeight="1" spans="1:20">
      <c r="A163" s="32">
        <v>132</v>
      </c>
      <c r="B163" s="17" t="s">
        <v>632</v>
      </c>
      <c r="C163" s="17" t="s">
        <v>7</v>
      </c>
      <c r="D163" s="17" t="s">
        <v>12</v>
      </c>
      <c r="E163" s="111" t="s">
        <v>937</v>
      </c>
      <c r="F163" s="17" t="s">
        <v>938</v>
      </c>
      <c r="G163" s="112" t="s">
        <v>939</v>
      </c>
      <c r="H163" s="112" t="s">
        <v>940</v>
      </c>
      <c r="I163" s="17" t="s">
        <v>779</v>
      </c>
      <c r="J163" s="44">
        <v>45139</v>
      </c>
      <c r="K163" s="44">
        <v>45261</v>
      </c>
      <c r="L163" s="17" t="s">
        <v>39</v>
      </c>
      <c r="M163" s="17" t="s">
        <v>851</v>
      </c>
      <c r="N163" s="17" t="s">
        <v>941</v>
      </c>
      <c r="O163" s="17" t="s">
        <v>942</v>
      </c>
      <c r="P163" s="121">
        <v>342</v>
      </c>
      <c r="Q163" s="121" t="s">
        <v>51</v>
      </c>
      <c r="R163" s="137">
        <f t="shared" si="0"/>
        <v>342</v>
      </c>
      <c r="S163" s="17"/>
      <c r="T163" s="115" t="s">
        <v>943</v>
      </c>
    </row>
    <row r="164" s="3" customFormat="1" ht="96" customHeight="1" spans="1:20">
      <c r="A164" s="32">
        <v>133</v>
      </c>
      <c r="B164" s="17" t="s">
        <v>632</v>
      </c>
      <c r="C164" s="17" t="s">
        <v>7</v>
      </c>
      <c r="D164" s="17" t="s">
        <v>12</v>
      </c>
      <c r="E164" s="113" t="s">
        <v>458</v>
      </c>
      <c r="F164" s="17" t="s">
        <v>944</v>
      </c>
      <c r="G164" s="114" t="s">
        <v>945</v>
      </c>
      <c r="H164" s="114" t="s">
        <v>946</v>
      </c>
      <c r="I164" s="17" t="s">
        <v>779</v>
      </c>
      <c r="J164" s="44">
        <v>45139</v>
      </c>
      <c r="K164" s="44">
        <v>45261</v>
      </c>
      <c r="L164" s="17" t="s">
        <v>39</v>
      </c>
      <c r="M164" s="17" t="s">
        <v>851</v>
      </c>
      <c r="N164" s="17" t="s">
        <v>947</v>
      </c>
      <c r="O164" s="17" t="s">
        <v>948</v>
      </c>
      <c r="P164" s="121">
        <v>354</v>
      </c>
      <c r="Q164" s="121" t="s">
        <v>51</v>
      </c>
      <c r="R164" s="137">
        <f t="shared" si="0"/>
        <v>354</v>
      </c>
      <c r="S164" s="17"/>
      <c r="T164" s="115" t="s">
        <v>949</v>
      </c>
    </row>
    <row r="165" s="3" customFormat="1" ht="82" customHeight="1" spans="1:20">
      <c r="A165" s="32">
        <v>134</v>
      </c>
      <c r="B165" s="17" t="s">
        <v>632</v>
      </c>
      <c r="C165" s="17" t="s">
        <v>7</v>
      </c>
      <c r="D165" s="17" t="s">
        <v>12</v>
      </c>
      <c r="E165" s="111" t="s">
        <v>950</v>
      </c>
      <c r="F165" s="17" t="s">
        <v>951</v>
      </c>
      <c r="G165" s="115" t="s">
        <v>952</v>
      </c>
      <c r="H165" s="115" t="s">
        <v>953</v>
      </c>
      <c r="I165" s="17" t="s">
        <v>779</v>
      </c>
      <c r="J165" s="44">
        <v>45170</v>
      </c>
      <c r="K165" s="44">
        <v>45261</v>
      </c>
      <c r="L165" s="17" t="s">
        <v>39</v>
      </c>
      <c r="M165" s="17" t="s">
        <v>851</v>
      </c>
      <c r="N165" s="17" t="s">
        <v>954</v>
      </c>
      <c r="O165" s="51" t="s">
        <v>955</v>
      </c>
      <c r="P165" s="121">
        <v>240</v>
      </c>
      <c r="Q165" s="121" t="s">
        <v>51</v>
      </c>
      <c r="R165" s="137">
        <f t="shared" si="0"/>
        <v>240</v>
      </c>
      <c r="S165" s="17"/>
      <c r="T165" s="115" t="s">
        <v>956</v>
      </c>
    </row>
    <row r="166" s="3" customFormat="1" ht="77" customHeight="1" spans="1:20">
      <c r="A166" s="32">
        <v>135</v>
      </c>
      <c r="B166" s="17" t="s">
        <v>632</v>
      </c>
      <c r="C166" s="17" t="s">
        <v>7</v>
      </c>
      <c r="D166" s="17" t="s">
        <v>12</v>
      </c>
      <c r="E166" s="111" t="s">
        <v>957</v>
      </c>
      <c r="F166" s="17" t="s">
        <v>958</v>
      </c>
      <c r="G166" s="112" t="s">
        <v>959</v>
      </c>
      <c r="H166" s="112" t="s">
        <v>960</v>
      </c>
      <c r="I166" s="17" t="s">
        <v>779</v>
      </c>
      <c r="J166" s="44">
        <v>45170</v>
      </c>
      <c r="K166" s="44">
        <v>45261</v>
      </c>
      <c r="L166" s="17" t="s">
        <v>39</v>
      </c>
      <c r="M166" s="17" t="s">
        <v>851</v>
      </c>
      <c r="N166" s="17" t="s">
        <v>961</v>
      </c>
      <c r="O166" s="17" t="s">
        <v>962</v>
      </c>
      <c r="P166" s="121">
        <v>200</v>
      </c>
      <c r="Q166" s="121" t="s">
        <v>51</v>
      </c>
      <c r="R166" s="137">
        <f t="shared" si="0"/>
        <v>200</v>
      </c>
      <c r="S166" s="17"/>
      <c r="T166" s="115" t="s">
        <v>963</v>
      </c>
    </row>
    <row r="167" s="3" customFormat="1" ht="74" customHeight="1" spans="1:20">
      <c r="A167" s="32"/>
      <c r="B167" s="23" t="s">
        <v>964</v>
      </c>
      <c r="C167" s="23"/>
      <c r="D167" s="23"/>
      <c r="E167" s="31"/>
      <c r="F167" s="31"/>
      <c r="G167" s="32"/>
      <c r="H167" s="23"/>
      <c r="I167" s="23"/>
      <c r="J167" s="44"/>
      <c r="K167" s="44"/>
      <c r="L167" s="31"/>
      <c r="M167" s="23"/>
      <c r="N167" s="107"/>
      <c r="O167" s="129"/>
      <c r="P167" s="46">
        <f>SUM(P168)</f>
        <v>431</v>
      </c>
      <c r="Q167" s="46"/>
      <c r="R167" s="46">
        <v>431</v>
      </c>
      <c r="S167" s="46"/>
      <c r="T167" s="43"/>
    </row>
    <row r="168" s="3" customFormat="1" ht="124" customHeight="1" spans="1:20">
      <c r="A168" s="32">
        <v>136</v>
      </c>
      <c r="B168" s="17" t="s">
        <v>632</v>
      </c>
      <c r="C168" s="17" t="s">
        <v>7</v>
      </c>
      <c r="D168" s="17" t="s">
        <v>12</v>
      </c>
      <c r="E168" s="116" t="s">
        <v>965</v>
      </c>
      <c r="F168" s="17" t="s">
        <v>760</v>
      </c>
      <c r="G168" s="24" t="s">
        <v>966</v>
      </c>
      <c r="H168" s="116" t="s">
        <v>967</v>
      </c>
      <c r="I168" s="17" t="s">
        <v>763</v>
      </c>
      <c r="J168" s="44">
        <v>44927</v>
      </c>
      <c r="K168" s="44">
        <v>45261</v>
      </c>
      <c r="L168" s="17" t="s">
        <v>39</v>
      </c>
      <c r="M168" s="17" t="s">
        <v>968</v>
      </c>
      <c r="N168" s="131" t="s">
        <v>969</v>
      </c>
      <c r="O168" s="17" t="s">
        <v>970</v>
      </c>
      <c r="P168" s="132">
        <v>431</v>
      </c>
      <c r="Q168" s="121" t="s">
        <v>51</v>
      </c>
      <c r="R168" s="132">
        <v>431</v>
      </c>
      <c r="S168" s="141"/>
      <c r="T168" s="142" t="s">
        <v>971</v>
      </c>
    </row>
    <row r="169" s="3" customFormat="1" ht="43" customHeight="1" spans="1:20">
      <c r="A169" s="32"/>
      <c r="B169" s="23" t="s">
        <v>972</v>
      </c>
      <c r="C169" s="23"/>
      <c r="D169" s="23"/>
      <c r="E169" s="31"/>
      <c r="F169" s="31"/>
      <c r="G169" s="32"/>
      <c r="H169" s="23"/>
      <c r="I169" s="23"/>
      <c r="J169" s="44"/>
      <c r="K169" s="44"/>
      <c r="L169" s="31"/>
      <c r="M169" s="23"/>
      <c r="N169" s="107"/>
      <c r="O169" s="129"/>
      <c r="P169" s="46">
        <f>SUM(P170:P173)</f>
        <v>2708.94</v>
      </c>
      <c r="Q169" s="46"/>
      <c r="R169" s="46">
        <f>SUM(R170:R173)</f>
        <v>2708.94</v>
      </c>
      <c r="S169" s="46"/>
      <c r="T169" s="43"/>
    </row>
    <row r="170" s="3" customFormat="1" ht="78" customHeight="1" spans="1:20">
      <c r="A170" s="32">
        <v>137</v>
      </c>
      <c r="B170" s="17" t="s">
        <v>632</v>
      </c>
      <c r="C170" s="17" t="s">
        <v>7</v>
      </c>
      <c r="D170" s="17" t="s">
        <v>12</v>
      </c>
      <c r="E170" s="17" t="s">
        <v>15</v>
      </c>
      <c r="F170" s="17" t="s">
        <v>760</v>
      </c>
      <c r="G170" s="24" t="s">
        <v>973</v>
      </c>
      <c r="H170" s="17" t="s">
        <v>974</v>
      </c>
      <c r="I170" s="17" t="s">
        <v>763</v>
      </c>
      <c r="J170" s="44">
        <v>45078</v>
      </c>
      <c r="K170" s="44">
        <v>45261</v>
      </c>
      <c r="L170" s="17" t="s">
        <v>39</v>
      </c>
      <c r="M170" s="17" t="s">
        <v>851</v>
      </c>
      <c r="N170" s="43" t="s">
        <v>975</v>
      </c>
      <c r="O170" s="17" t="s">
        <v>976</v>
      </c>
      <c r="P170" s="133">
        <f t="shared" ref="P170:P172" si="1">SUM(R170:R170)</f>
        <v>317</v>
      </c>
      <c r="Q170" s="121" t="s">
        <v>51</v>
      </c>
      <c r="R170" s="133">
        <v>317</v>
      </c>
      <c r="S170" s="141"/>
      <c r="T170" s="43" t="s">
        <v>977</v>
      </c>
    </row>
    <row r="171" s="3" customFormat="1" ht="90" customHeight="1" spans="1:20">
      <c r="A171" s="32">
        <v>138</v>
      </c>
      <c r="B171" s="17" t="s">
        <v>632</v>
      </c>
      <c r="C171" s="17" t="s">
        <v>7</v>
      </c>
      <c r="D171" s="17" t="s">
        <v>12</v>
      </c>
      <c r="E171" s="17" t="s">
        <v>978</v>
      </c>
      <c r="F171" s="17" t="s">
        <v>760</v>
      </c>
      <c r="G171" s="24" t="s">
        <v>979</v>
      </c>
      <c r="H171" s="17" t="s">
        <v>980</v>
      </c>
      <c r="I171" s="17" t="s">
        <v>763</v>
      </c>
      <c r="J171" s="44">
        <v>45078</v>
      </c>
      <c r="K171" s="44">
        <v>45261</v>
      </c>
      <c r="L171" s="17" t="s">
        <v>39</v>
      </c>
      <c r="M171" s="17" t="s">
        <v>851</v>
      </c>
      <c r="N171" s="43" t="s">
        <v>981</v>
      </c>
      <c r="O171" s="17" t="s">
        <v>982</v>
      </c>
      <c r="P171" s="133">
        <v>1381</v>
      </c>
      <c r="Q171" s="38" t="s">
        <v>49</v>
      </c>
      <c r="R171" s="133">
        <v>1381</v>
      </c>
      <c r="S171" s="141"/>
      <c r="T171" s="43" t="s">
        <v>983</v>
      </c>
    </row>
    <row r="172" s="3" customFormat="1" ht="78" customHeight="1" spans="1:20">
      <c r="A172" s="32">
        <v>139</v>
      </c>
      <c r="B172" s="17" t="s">
        <v>632</v>
      </c>
      <c r="C172" s="17" t="s">
        <v>7</v>
      </c>
      <c r="D172" s="17" t="s">
        <v>12</v>
      </c>
      <c r="E172" s="17" t="s">
        <v>18</v>
      </c>
      <c r="F172" s="17" t="s">
        <v>984</v>
      </c>
      <c r="G172" s="24" t="s">
        <v>985</v>
      </c>
      <c r="H172" s="17" t="s">
        <v>986</v>
      </c>
      <c r="I172" s="17" t="s">
        <v>763</v>
      </c>
      <c r="J172" s="44">
        <v>45078</v>
      </c>
      <c r="K172" s="44">
        <v>45261</v>
      </c>
      <c r="L172" s="17" t="s">
        <v>39</v>
      </c>
      <c r="M172" s="17" t="s">
        <v>851</v>
      </c>
      <c r="N172" s="43" t="s">
        <v>987</v>
      </c>
      <c r="O172" s="17" t="s">
        <v>988</v>
      </c>
      <c r="P172" s="133">
        <v>310.9</v>
      </c>
      <c r="Q172" s="121" t="s">
        <v>51</v>
      </c>
      <c r="R172" s="133">
        <v>310.9</v>
      </c>
      <c r="S172" s="141"/>
      <c r="T172" s="43" t="s">
        <v>977</v>
      </c>
    </row>
    <row r="173" s="3" customFormat="1" ht="102" customHeight="1" spans="1:20">
      <c r="A173" s="32">
        <v>140</v>
      </c>
      <c r="B173" s="17" t="s">
        <v>632</v>
      </c>
      <c r="C173" s="17" t="s">
        <v>7</v>
      </c>
      <c r="D173" s="17" t="s">
        <v>12</v>
      </c>
      <c r="E173" s="17" t="s">
        <v>989</v>
      </c>
      <c r="F173" s="17" t="s">
        <v>760</v>
      </c>
      <c r="G173" s="24" t="s">
        <v>990</v>
      </c>
      <c r="H173" s="17" t="s">
        <v>991</v>
      </c>
      <c r="I173" s="17" t="s">
        <v>143</v>
      </c>
      <c r="J173" s="44">
        <v>45078</v>
      </c>
      <c r="K173" s="44">
        <v>45261</v>
      </c>
      <c r="L173" s="17" t="s">
        <v>39</v>
      </c>
      <c r="M173" s="17" t="s">
        <v>851</v>
      </c>
      <c r="N173" s="43" t="s">
        <v>992</v>
      </c>
      <c r="O173" s="17" t="s">
        <v>993</v>
      </c>
      <c r="P173" s="133">
        <v>700.04</v>
      </c>
      <c r="Q173" s="38" t="s">
        <v>49</v>
      </c>
      <c r="R173" s="133">
        <v>700.04</v>
      </c>
      <c r="S173" s="141"/>
      <c r="T173" s="43" t="s">
        <v>994</v>
      </c>
    </row>
    <row r="174" s="3" customFormat="1" ht="45" customHeight="1" spans="1:20">
      <c r="A174" s="32"/>
      <c r="B174" s="23" t="s">
        <v>995</v>
      </c>
      <c r="C174" s="17"/>
      <c r="D174" s="17"/>
      <c r="E174" s="17"/>
      <c r="F174" s="17"/>
      <c r="G174" s="24"/>
      <c r="H174" s="17"/>
      <c r="I174" s="17"/>
      <c r="J174" s="44"/>
      <c r="K174" s="44"/>
      <c r="L174" s="17"/>
      <c r="M174" s="17"/>
      <c r="N174" s="43"/>
      <c r="O174" s="17"/>
      <c r="P174" s="133">
        <v>170</v>
      </c>
      <c r="Q174" s="133"/>
      <c r="R174" s="133">
        <v>170</v>
      </c>
      <c r="S174" s="141"/>
      <c r="T174" s="43"/>
    </row>
    <row r="175" s="3" customFormat="1" ht="206" customHeight="1" spans="1:20">
      <c r="A175" s="32">
        <v>141</v>
      </c>
      <c r="B175" s="17" t="s">
        <v>632</v>
      </c>
      <c r="C175" s="17" t="s">
        <v>7</v>
      </c>
      <c r="D175" s="17" t="s">
        <v>12</v>
      </c>
      <c r="E175" s="117" t="s">
        <v>996</v>
      </c>
      <c r="F175" s="117" t="s">
        <v>997</v>
      </c>
      <c r="G175" s="24" t="s">
        <v>998</v>
      </c>
      <c r="H175" s="117" t="s">
        <v>999</v>
      </c>
      <c r="I175" s="23" t="s">
        <v>143</v>
      </c>
      <c r="J175" s="44">
        <v>45078</v>
      </c>
      <c r="K175" s="44">
        <v>45261</v>
      </c>
      <c r="L175" s="17" t="s">
        <v>39</v>
      </c>
      <c r="M175" s="17" t="s">
        <v>40</v>
      </c>
      <c r="N175" s="134" t="s">
        <v>1000</v>
      </c>
      <c r="O175" s="135" t="s">
        <v>1001</v>
      </c>
      <c r="P175" s="133">
        <v>170</v>
      </c>
      <c r="Q175" s="143" t="s">
        <v>1002</v>
      </c>
      <c r="R175" s="133">
        <v>170</v>
      </c>
      <c r="S175" s="144"/>
      <c r="T175" s="134" t="s">
        <v>1003</v>
      </c>
    </row>
    <row r="176" s="3" customFormat="1" ht="69" customHeight="1" spans="1:20">
      <c r="A176" s="32"/>
      <c r="B176" s="25" t="s">
        <v>1004</v>
      </c>
      <c r="C176" s="25"/>
      <c r="D176" s="25"/>
      <c r="E176" s="25"/>
      <c r="F176" s="25"/>
      <c r="G176" s="25"/>
      <c r="H176" s="25"/>
      <c r="I176" s="25"/>
      <c r="J176" s="136"/>
      <c r="K176" s="136"/>
      <c r="L176" s="25"/>
      <c r="M176" s="25"/>
      <c r="N176" s="25"/>
      <c r="O176" s="25"/>
      <c r="P176" s="25">
        <f>SUM(P177)</f>
        <v>156</v>
      </c>
      <c r="Q176" s="25"/>
      <c r="R176" s="25">
        <f>SUM(R177)</f>
        <v>156</v>
      </c>
      <c r="S176" s="25"/>
      <c r="T176" s="25"/>
    </row>
    <row r="177" s="3" customFormat="1" ht="80" customHeight="1" spans="1:20">
      <c r="A177" s="32">
        <v>142</v>
      </c>
      <c r="B177" s="17" t="s">
        <v>632</v>
      </c>
      <c r="C177" s="17" t="s">
        <v>7</v>
      </c>
      <c r="D177" s="17" t="s">
        <v>12</v>
      </c>
      <c r="E177" s="111" t="s">
        <v>769</v>
      </c>
      <c r="F177" s="111" t="s">
        <v>178</v>
      </c>
      <c r="G177" s="112" t="s">
        <v>1005</v>
      </c>
      <c r="H177" s="112" t="s">
        <v>1006</v>
      </c>
      <c r="I177" s="26" t="s">
        <v>763</v>
      </c>
      <c r="J177" s="49">
        <v>45170</v>
      </c>
      <c r="K177" s="49">
        <v>45261</v>
      </c>
      <c r="L177" s="17" t="s">
        <v>39</v>
      </c>
      <c r="M177" s="17" t="s">
        <v>39</v>
      </c>
      <c r="N177" s="17" t="s">
        <v>1007</v>
      </c>
      <c r="O177" s="17" t="s">
        <v>1008</v>
      </c>
      <c r="P177" s="137">
        <v>156</v>
      </c>
      <c r="Q177" s="137" t="s">
        <v>49</v>
      </c>
      <c r="R177" s="137">
        <v>156</v>
      </c>
      <c r="S177" s="17"/>
      <c r="T177" s="115" t="s">
        <v>1009</v>
      </c>
    </row>
    <row r="178" s="3" customFormat="1" ht="43" customHeight="1" spans="1:20">
      <c r="A178" s="32"/>
      <c r="B178" s="23" t="s">
        <v>1010</v>
      </c>
      <c r="C178" s="17"/>
      <c r="D178" s="17"/>
      <c r="E178" s="17"/>
      <c r="F178" s="17"/>
      <c r="G178" s="32"/>
      <c r="H178" s="17"/>
      <c r="I178" s="17"/>
      <c r="J178" s="21"/>
      <c r="K178" s="21"/>
      <c r="L178" s="17"/>
      <c r="M178" s="17"/>
      <c r="N178" s="43"/>
      <c r="O178" s="17"/>
      <c r="P178" s="38">
        <f>SUM(P179:P209)</f>
        <v>2775</v>
      </c>
      <c r="Q178" s="38"/>
      <c r="R178" s="38">
        <f>SUM(R179:R209)</f>
        <v>2775</v>
      </c>
      <c r="S178" s="38"/>
      <c r="T178" s="43"/>
    </row>
    <row r="179" s="3" customFormat="1" ht="77" customHeight="1" spans="1:20">
      <c r="A179" s="32">
        <v>143</v>
      </c>
      <c r="B179" s="17" t="s">
        <v>632</v>
      </c>
      <c r="C179" s="17" t="s">
        <v>10</v>
      </c>
      <c r="D179" s="17" t="s">
        <v>1011</v>
      </c>
      <c r="E179" s="17" t="s">
        <v>166</v>
      </c>
      <c r="F179" s="17" t="s">
        <v>1012</v>
      </c>
      <c r="G179" s="24" t="s">
        <v>1013</v>
      </c>
      <c r="H179" s="17" t="s">
        <v>1014</v>
      </c>
      <c r="I179" s="17" t="s">
        <v>143</v>
      </c>
      <c r="J179" s="44">
        <v>45017</v>
      </c>
      <c r="K179" s="44">
        <v>45108</v>
      </c>
      <c r="L179" s="17" t="s">
        <v>45</v>
      </c>
      <c r="M179" s="17" t="s">
        <v>45</v>
      </c>
      <c r="N179" s="43" t="s">
        <v>1015</v>
      </c>
      <c r="O179" s="17" t="s">
        <v>1016</v>
      </c>
      <c r="P179" s="38">
        <v>80</v>
      </c>
      <c r="Q179" s="38" t="s">
        <v>48</v>
      </c>
      <c r="R179" s="38">
        <v>80</v>
      </c>
      <c r="S179" s="38"/>
      <c r="T179" s="43" t="s">
        <v>1017</v>
      </c>
    </row>
    <row r="180" s="3" customFormat="1" ht="77" customHeight="1" spans="1:20">
      <c r="A180" s="32">
        <v>144</v>
      </c>
      <c r="B180" s="118" t="s">
        <v>632</v>
      </c>
      <c r="C180" s="17" t="s">
        <v>10</v>
      </c>
      <c r="D180" s="118" t="s">
        <v>1018</v>
      </c>
      <c r="E180" s="118" t="s">
        <v>15</v>
      </c>
      <c r="F180" s="118" t="s">
        <v>1019</v>
      </c>
      <c r="G180" s="24" t="s">
        <v>1020</v>
      </c>
      <c r="H180" s="118" t="s">
        <v>1021</v>
      </c>
      <c r="I180" s="118" t="s">
        <v>143</v>
      </c>
      <c r="J180" s="44">
        <v>44927</v>
      </c>
      <c r="K180" s="54">
        <v>45261</v>
      </c>
      <c r="L180" s="23" t="s">
        <v>45</v>
      </c>
      <c r="M180" s="118" t="s">
        <v>187</v>
      </c>
      <c r="N180" s="104" t="s">
        <v>1022</v>
      </c>
      <c r="O180" s="118" t="s">
        <v>1023</v>
      </c>
      <c r="P180" s="24">
        <v>47.6</v>
      </c>
      <c r="Q180" s="38" t="s">
        <v>49</v>
      </c>
      <c r="R180" s="24">
        <v>47.6</v>
      </c>
      <c r="S180" s="118"/>
      <c r="T180" s="43" t="s">
        <v>1024</v>
      </c>
    </row>
    <row r="181" s="3" customFormat="1" ht="94" customHeight="1" spans="1:20">
      <c r="A181" s="32">
        <v>145</v>
      </c>
      <c r="B181" s="17" t="s">
        <v>632</v>
      </c>
      <c r="C181" s="17" t="s">
        <v>10</v>
      </c>
      <c r="D181" s="17" t="s">
        <v>1018</v>
      </c>
      <c r="E181" s="17" t="s">
        <v>16</v>
      </c>
      <c r="F181" s="17" t="s">
        <v>1025</v>
      </c>
      <c r="G181" s="24" t="s">
        <v>1026</v>
      </c>
      <c r="H181" s="17" t="s">
        <v>1027</v>
      </c>
      <c r="I181" s="17" t="s">
        <v>143</v>
      </c>
      <c r="J181" s="56" t="s">
        <v>512</v>
      </c>
      <c r="K181" s="56" t="s">
        <v>513</v>
      </c>
      <c r="L181" s="17" t="s">
        <v>45</v>
      </c>
      <c r="M181" s="17" t="s">
        <v>514</v>
      </c>
      <c r="N181" s="43" t="s">
        <v>1028</v>
      </c>
      <c r="O181" s="17" t="s">
        <v>1023</v>
      </c>
      <c r="P181" s="38">
        <v>16.6</v>
      </c>
      <c r="Q181" s="38" t="s">
        <v>49</v>
      </c>
      <c r="R181" s="38">
        <v>16.6</v>
      </c>
      <c r="S181" s="17"/>
      <c r="T181" s="43" t="s">
        <v>1029</v>
      </c>
    </row>
    <row r="182" s="3" customFormat="1" ht="70" customHeight="1" spans="1:20">
      <c r="A182" s="32">
        <v>146</v>
      </c>
      <c r="B182" s="23" t="s">
        <v>632</v>
      </c>
      <c r="C182" s="17" t="s">
        <v>10</v>
      </c>
      <c r="D182" s="23" t="s">
        <v>1018</v>
      </c>
      <c r="E182" s="118" t="s">
        <v>14</v>
      </c>
      <c r="F182" s="118" t="s">
        <v>1030</v>
      </c>
      <c r="G182" s="24" t="s">
        <v>1031</v>
      </c>
      <c r="H182" s="118" t="s">
        <v>1032</v>
      </c>
      <c r="I182" s="118" t="s">
        <v>143</v>
      </c>
      <c r="J182" s="44">
        <v>44927</v>
      </c>
      <c r="K182" s="54">
        <v>45261</v>
      </c>
      <c r="L182" s="23" t="s">
        <v>45</v>
      </c>
      <c r="M182" s="118" t="s">
        <v>335</v>
      </c>
      <c r="N182" s="104" t="s">
        <v>1033</v>
      </c>
      <c r="O182" s="118" t="s">
        <v>1023</v>
      </c>
      <c r="P182" s="24">
        <v>3.6</v>
      </c>
      <c r="Q182" s="38" t="s">
        <v>49</v>
      </c>
      <c r="R182" s="24">
        <v>3.6</v>
      </c>
      <c r="S182" s="118"/>
      <c r="T182" s="43" t="s">
        <v>1034</v>
      </c>
    </row>
    <row r="183" s="3" customFormat="1" ht="65" customHeight="1" spans="1:20">
      <c r="A183" s="32">
        <v>147</v>
      </c>
      <c r="B183" s="23" t="s">
        <v>632</v>
      </c>
      <c r="C183" s="17" t="s">
        <v>10</v>
      </c>
      <c r="D183" s="23" t="s">
        <v>1018</v>
      </c>
      <c r="E183" s="118" t="s">
        <v>17</v>
      </c>
      <c r="F183" s="118" t="s">
        <v>1035</v>
      </c>
      <c r="G183" s="118" t="s">
        <v>1036</v>
      </c>
      <c r="H183" s="118" t="s">
        <v>1037</v>
      </c>
      <c r="I183" s="118" t="s">
        <v>143</v>
      </c>
      <c r="J183" s="44">
        <v>44927</v>
      </c>
      <c r="K183" s="54">
        <v>45261</v>
      </c>
      <c r="L183" s="23" t="s">
        <v>45</v>
      </c>
      <c r="M183" s="118" t="s">
        <v>622</v>
      </c>
      <c r="N183" s="104" t="s">
        <v>1038</v>
      </c>
      <c r="O183" s="118" t="s">
        <v>1023</v>
      </c>
      <c r="P183" s="24">
        <v>33.8</v>
      </c>
      <c r="Q183" s="38" t="s">
        <v>49</v>
      </c>
      <c r="R183" s="24">
        <v>33.8</v>
      </c>
      <c r="S183" s="118"/>
      <c r="T183" s="43" t="s">
        <v>1039</v>
      </c>
    </row>
    <row r="184" s="3" customFormat="1" ht="94" customHeight="1" spans="1:20">
      <c r="A184" s="32">
        <v>148</v>
      </c>
      <c r="B184" s="17" t="s">
        <v>632</v>
      </c>
      <c r="C184" s="17" t="s">
        <v>10</v>
      </c>
      <c r="D184" s="17" t="s">
        <v>1018</v>
      </c>
      <c r="E184" s="17" t="s">
        <v>18</v>
      </c>
      <c r="F184" s="17" t="s">
        <v>1040</v>
      </c>
      <c r="G184" s="38" t="s">
        <v>1041</v>
      </c>
      <c r="H184" s="17" t="s">
        <v>1042</v>
      </c>
      <c r="I184" s="77" t="s">
        <v>799</v>
      </c>
      <c r="J184" s="138">
        <v>44927</v>
      </c>
      <c r="K184" s="138">
        <v>45291</v>
      </c>
      <c r="L184" s="17" t="s">
        <v>45</v>
      </c>
      <c r="M184" s="17" t="s">
        <v>299</v>
      </c>
      <c r="N184" s="43" t="s">
        <v>1043</v>
      </c>
      <c r="O184" s="57" t="s">
        <v>1023</v>
      </c>
      <c r="P184" s="58">
        <v>8</v>
      </c>
      <c r="Q184" s="38" t="s">
        <v>49</v>
      </c>
      <c r="R184" s="58">
        <v>8</v>
      </c>
      <c r="S184" s="17"/>
      <c r="T184" s="43" t="s">
        <v>1044</v>
      </c>
    </row>
    <row r="185" s="3" customFormat="1" ht="123" customHeight="1" spans="1:20">
      <c r="A185" s="32">
        <v>149</v>
      </c>
      <c r="B185" s="17" t="s">
        <v>632</v>
      </c>
      <c r="C185" s="17" t="s">
        <v>10</v>
      </c>
      <c r="D185" s="17" t="s">
        <v>1018</v>
      </c>
      <c r="E185" s="17" t="s">
        <v>166</v>
      </c>
      <c r="F185" s="17" t="s">
        <v>1045</v>
      </c>
      <c r="G185" s="24" t="s">
        <v>1046</v>
      </c>
      <c r="H185" s="17" t="s">
        <v>1047</v>
      </c>
      <c r="I185" s="17" t="s">
        <v>143</v>
      </c>
      <c r="J185" s="56" t="s">
        <v>512</v>
      </c>
      <c r="K185" s="56" t="s">
        <v>513</v>
      </c>
      <c r="L185" s="17" t="s">
        <v>45</v>
      </c>
      <c r="M185" s="17" t="s">
        <v>580</v>
      </c>
      <c r="N185" s="43" t="s">
        <v>1048</v>
      </c>
      <c r="O185" s="17" t="s">
        <v>1023</v>
      </c>
      <c r="P185" s="38">
        <v>15.8</v>
      </c>
      <c r="Q185" s="38" t="s">
        <v>49</v>
      </c>
      <c r="R185" s="38">
        <v>15.8</v>
      </c>
      <c r="S185" s="17"/>
      <c r="T185" s="43" t="s">
        <v>1049</v>
      </c>
    </row>
    <row r="186" s="3" customFormat="1" ht="65" customHeight="1" spans="1:20">
      <c r="A186" s="32">
        <v>150</v>
      </c>
      <c r="B186" s="23" t="s">
        <v>632</v>
      </c>
      <c r="C186" s="17" t="s">
        <v>10</v>
      </c>
      <c r="D186" s="23" t="s">
        <v>1018</v>
      </c>
      <c r="E186" s="118" t="s">
        <v>458</v>
      </c>
      <c r="F186" s="118" t="s">
        <v>1050</v>
      </c>
      <c r="G186" s="24" t="s">
        <v>1051</v>
      </c>
      <c r="H186" s="118" t="s">
        <v>1052</v>
      </c>
      <c r="I186" s="118" t="s">
        <v>143</v>
      </c>
      <c r="J186" s="44">
        <v>44927</v>
      </c>
      <c r="K186" s="54">
        <v>45261</v>
      </c>
      <c r="L186" s="23" t="s">
        <v>45</v>
      </c>
      <c r="M186" s="118" t="s">
        <v>458</v>
      </c>
      <c r="N186" s="104" t="s">
        <v>1053</v>
      </c>
      <c r="O186" s="118" t="s">
        <v>1023</v>
      </c>
      <c r="P186" s="24">
        <v>8.4</v>
      </c>
      <c r="Q186" s="38" t="s">
        <v>49</v>
      </c>
      <c r="R186" s="24">
        <v>8.4</v>
      </c>
      <c r="S186" s="118"/>
      <c r="T186" s="104" t="s">
        <v>1054</v>
      </c>
    </row>
    <row r="187" s="3" customFormat="1" ht="248" customHeight="1" spans="1:20">
      <c r="A187" s="32">
        <v>151</v>
      </c>
      <c r="B187" s="17" t="s">
        <v>632</v>
      </c>
      <c r="C187" s="17" t="s">
        <v>10</v>
      </c>
      <c r="D187" s="17" t="s">
        <v>1018</v>
      </c>
      <c r="E187" s="17" t="s">
        <v>21</v>
      </c>
      <c r="F187" s="17" t="s">
        <v>1055</v>
      </c>
      <c r="G187" s="24" t="s">
        <v>1056</v>
      </c>
      <c r="H187" s="17" t="s">
        <v>1057</v>
      </c>
      <c r="I187" s="17" t="s">
        <v>143</v>
      </c>
      <c r="J187" s="44">
        <v>44927</v>
      </c>
      <c r="K187" s="54">
        <v>45261</v>
      </c>
      <c r="L187" s="17" t="s">
        <v>45</v>
      </c>
      <c r="M187" s="17" t="s">
        <v>306</v>
      </c>
      <c r="N187" s="43" t="s">
        <v>1058</v>
      </c>
      <c r="O187" s="126" t="s">
        <v>1059</v>
      </c>
      <c r="P187" s="38">
        <v>49.6</v>
      </c>
      <c r="Q187" s="38" t="s">
        <v>49</v>
      </c>
      <c r="R187" s="38">
        <v>49.6</v>
      </c>
      <c r="S187" s="17"/>
      <c r="T187" s="43" t="s">
        <v>1060</v>
      </c>
    </row>
    <row r="188" s="3" customFormat="1" ht="197" customHeight="1" spans="1:20">
      <c r="A188" s="32">
        <v>152</v>
      </c>
      <c r="B188" s="17" t="s">
        <v>632</v>
      </c>
      <c r="C188" s="17" t="s">
        <v>10</v>
      </c>
      <c r="D188" s="17" t="s">
        <v>1018</v>
      </c>
      <c r="E188" s="77" t="s">
        <v>22</v>
      </c>
      <c r="F188" s="119" t="s">
        <v>1061</v>
      </c>
      <c r="G188" s="24" t="s">
        <v>1062</v>
      </c>
      <c r="H188" s="90" t="s">
        <v>1063</v>
      </c>
      <c r="I188" s="90" t="s">
        <v>143</v>
      </c>
      <c r="J188" s="56" t="s">
        <v>512</v>
      </c>
      <c r="K188" s="56" t="s">
        <v>513</v>
      </c>
      <c r="L188" s="90" t="s">
        <v>45</v>
      </c>
      <c r="M188" s="90" t="s">
        <v>524</v>
      </c>
      <c r="N188" s="94" t="s">
        <v>1064</v>
      </c>
      <c r="O188" s="17" t="s">
        <v>1023</v>
      </c>
      <c r="P188" s="124">
        <v>20</v>
      </c>
      <c r="Q188" s="38" t="s">
        <v>49</v>
      </c>
      <c r="R188" s="124">
        <v>20</v>
      </c>
      <c r="S188" s="17" t="s">
        <v>1065</v>
      </c>
      <c r="T188" s="94" t="s">
        <v>1066</v>
      </c>
    </row>
    <row r="189" s="3" customFormat="1" ht="130" customHeight="1" spans="1:20">
      <c r="A189" s="32">
        <v>153</v>
      </c>
      <c r="B189" s="23" t="s">
        <v>632</v>
      </c>
      <c r="C189" s="17" t="s">
        <v>10</v>
      </c>
      <c r="D189" s="23" t="s">
        <v>1018</v>
      </c>
      <c r="E189" s="118" t="s">
        <v>23</v>
      </c>
      <c r="F189" s="118" t="s">
        <v>1067</v>
      </c>
      <c r="G189" s="24" t="s">
        <v>1068</v>
      </c>
      <c r="H189" s="118" t="s">
        <v>1069</v>
      </c>
      <c r="I189" s="118" t="s">
        <v>143</v>
      </c>
      <c r="J189" s="44">
        <v>44927</v>
      </c>
      <c r="K189" s="54">
        <v>45261</v>
      </c>
      <c r="L189" s="23" t="s">
        <v>45</v>
      </c>
      <c r="M189" s="118" t="s">
        <v>590</v>
      </c>
      <c r="N189" s="104" t="s">
        <v>1070</v>
      </c>
      <c r="O189" s="118" t="s">
        <v>1023</v>
      </c>
      <c r="P189" s="24">
        <v>43.4</v>
      </c>
      <c r="Q189" s="38" t="s">
        <v>49</v>
      </c>
      <c r="R189" s="24">
        <v>43.4</v>
      </c>
      <c r="S189" s="118"/>
      <c r="T189" s="43" t="s">
        <v>1071</v>
      </c>
    </row>
    <row r="190" s="3" customFormat="1" ht="184" customHeight="1" spans="1:20">
      <c r="A190" s="32">
        <v>154</v>
      </c>
      <c r="B190" s="23" t="s">
        <v>632</v>
      </c>
      <c r="C190" s="17" t="s">
        <v>10</v>
      </c>
      <c r="D190" s="23" t="s">
        <v>1018</v>
      </c>
      <c r="E190" s="118" t="s">
        <v>24</v>
      </c>
      <c r="F190" s="118" t="s">
        <v>1072</v>
      </c>
      <c r="G190" s="24" t="s">
        <v>1073</v>
      </c>
      <c r="H190" s="118" t="s">
        <v>1074</v>
      </c>
      <c r="I190" s="118" t="s">
        <v>143</v>
      </c>
      <c r="J190" s="44">
        <v>44927</v>
      </c>
      <c r="K190" s="54">
        <v>45261</v>
      </c>
      <c r="L190" s="23" t="s">
        <v>45</v>
      </c>
      <c r="M190" s="118" t="s">
        <v>585</v>
      </c>
      <c r="N190" s="104" t="s">
        <v>1075</v>
      </c>
      <c r="O190" s="118" t="s">
        <v>1023</v>
      </c>
      <c r="P190" s="24">
        <v>16</v>
      </c>
      <c r="Q190" s="38" t="s">
        <v>49</v>
      </c>
      <c r="R190" s="24">
        <v>16</v>
      </c>
      <c r="S190" s="118"/>
      <c r="T190" s="43" t="s">
        <v>1076</v>
      </c>
    </row>
    <row r="191" s="3" customFormat="1" ht="326" customHeight="1" spans="1:20">
      <c r="A191" s="32">
        <v>155</v>
      </c>
      <c r="B191" s="17" t="s">
        <v>632</v>
      </c>
      <c r="C191" s="17" t="s">
        <v>10</v>
      </c>
      <c r="D191" s="17" t="s">
        <v>1018</v>
      </c>
      <c r="E191" s="77" t="s">
        <v>25</v>
      </c>
      <c r="F191" s="119" t="s">
        <v>1077</v>
      </c>
      <c r="G191" s="24" t="s">
        <v>1078</v>
      </c>
      <c r="H191" s="90" t="s">
        <v>1079</v>
      </c>
      <c r="I191" s="90" t="s">
        <v>143</v>
      </c>
      <c r="J191" s="56" t="s">
        <v>357</v>
      </c>
      <c r="K191" s="56" t="s">
        <v>645</v>
      </c>
      <c r="L191" s="90" t="s">
        <v>45</v>
      </c>
      <c r="M191" s="90" t="s">
        <v>286</v>
      </c>
      <c r="N191" s="94" t="s">
        <v>1080</v>
      </c>
      <c r="O191" s="17" t="s">
        <v>1023</v>
      </c>
      <c r="P191" s="124">
        <v>6.2</v>
      </c>
      <c r="Q191" s="38" t="s">
        <v>49</v>
      </c>
      <c r="R191" s="124">
        <v>6.2</v>
      </c>
      <c r="S191" s="17" t="s">
        <v>1065</v>
      </c>
      <c r="T191" s="94" t="s">
        <v>1081</v>
      </c>
    </row>
    <row r="192" s="3" customFormat="1" ht="80" customHeight="1" spans="1:20">
      <c r="A192" s="32">
        <v>156</v>
      </c>
      <c r="B192" s="23" t="s">
        <v>632</v>
      </c>
      <c r="C192" s="17" t="s">
        <v>10</v>
      </c>
      <c r="D192" s="23" t="s">
        <v>1018</v>
      </c>
      <c r="E192" s="118" t="s">
        <v>26</v>
      </c>
      <c r="F192" s="118" t="s">
        <v>1082</v>
      </c>
      <c r="G192" s="24" t="s">
        <v>1083</v>
      </c>
      <c r="H192" s="118" t="s">
        <v>1084</v>
      </c>
      <c r="I192" s="118" t="s">
        <v>143</v>
      </c>
      <c r="J192" s="44">
        <v>44927</v>
      </c>
      <c r="K192" s="54">
        <v>45261</v>
      </c>
      <c r="L192" s="23" t="s">
        <v>45</v>
      </c>
      <c r="M192" s="118" t="s">
        <v>320</v>
      </c>
      <c r="N192" s="104" t="s">
        <v>1085</v>
      </c>
      <c r="O192" s="118" t="s">
        <v>1023</v>
      </c>
      <c r="P192" s="24">
        <v>20</v>
      </c>
      <c r="Q192" s="38" t="s">
        <v>49</v>
      </c>
      <c r="R192" s="24">
        <v>20</v>
      </c>
      <c r="S192" s="118"/>
      <c r="T192" s="43" t="s">
        <v>1086</v>
      </c>
    </row>
    <row r="193" s="3" customFormat="1" ht="215" customHeight="1" spans="1:20">
      <c r="A193" s="32">
        <v>157</v>
      </c>
      <c r="B193" s="23" t="s">
        <v>632</v>
      </c>
      <c r="C193" s="17" t="s">
        <v>10</v>
      </c>
      <c r="D193" s="23" t="s">
        <v>1018</v>
      </c>
      <c r="E193" s="118" t="s">
        <v>27</v>
      </c>
      <c r="F193" s="118" t="s">
        <v>1087</v>
      </c>
      <c r="G193" s="118" t="s">
        <v>1088</v>
      </c>
      <c r="H193" s="118" t="s">
        <v>1089</v>
      </c>
      <c r="I193" s="118" t="s">
        <v>143</v>
      </c>
      <c r="J193" s="44">
        <v>44927</v>
      </c>
      <c r="K193" s="54">
        <v>45261</v>
      </c>
      <c r="L193" s="23" t="s">
        <v>45</v>
      </c>
      <c r="M193" s="118" t="s">
        <v>529</v>
      </c>
      <c r="N193" s="104" t="s">
        <v>1090</v>
      </c>
      <c r="O193" s="118" t="s">
        <v>1023</v>
      </c>
      <c r="P193" s="24">
        <v>36.8</v>
      </c>
      <c r="Q193" s="38" t="s">
        <v>49</v>
      </c>
      <c r="R193" s="24">
        <v>36.8</v>
      </c>
      <c r="S193" s="118"/>
      <c r="T193" s="43" t="s">
        <v>1091</v>
      </c>
    </row>
    <row r="194" s="3" customFormat="1" ht="229" customHeight="1" spans="1:20">
      <c r="A194" s="32">
        <v>158</v>
      </c>
      <c r="B194" s="118" t="s">
        <v>632</v>
      </c>
      <c r="C194" s="17" t="s">
        <v>10</v>
      </c>
      <c r="D194" s="118" t="s">
        <v>1018</v>
      </c>
      <c r="E194" s="118" t="s">
        <v>230</v>
      </c>
      <c r="F194" s="118" t="s">
        <v>1092</v>
      </c>
      <c r="G194" s="24" t="s">
        <v>1093</v>
      </c>
      <c r="H194" s="118" t="s">
        <v>1094</v>
      </c>
      <c r="I194" s="118" t="s">
        <v>143</v>
      </c>
      <c r="J194" s="44">
        <v>44927</v>
      </c>
      <c r="K194" s="54">
        <v>45261</v>
      </c>
      <c r="L194" s="23" t="s">
        <v>45</v>
      </c>
      <c r="M194" s="118" t="s">
        <v>539</v>
      </c>
      <c r="N194" s="104" t="s">
        <v>1095</v>
      </c>
      <c r="O194" s="118" t="s">
        <v>1023</v>
      </c>
      <c r="P194" s="24">
        <v>16</v>
      </c>
      <c r="Q194" s="38" t="s">
        <v>49</v>
      </c>
      <c r="R194" s="24">
        <v>16</v>
      </c>
      <c r="S194" s="118"/>
      <c r="T194" s="43" t="s">
        <v>1096</v>
      </c>
    </row>
    <row r="195" s="3" customFormat="1" ht="92" customHeight="1" spans="1:20">
      <c r="A195" s="32">
        <v>159</v>
      </c>
      <c r="B195" s="23" t="s">
        <v>632</v>
      </c>
      <c r="C195" s="17" t="s">
        <v>10</v>
      </c>
      <c r="D195" s="23" t="s">
        <v>1018</v>
      </c>
      <c r="E195" s="118" t="s">
        <v>29</v>
      </c>
      <c r="F195" s="118" t="s">
        <v>1097</v>
      </c>
      <c r="G195" s="24" t="s">
        <v>1098</v>
      </c>
      <c r="H195" s="118" t="s">
        <v>1099</v>
      </c>
      <c r="I195" s="118" t="s">
        <v>143</v>
      </c>
      <c r="J195" s="44">
        <v>44927</v>
      </c>
      <c r="K195" s="54">
        <v>45261</v>
      </c>
      <c r="L195" s="23" t="s">
        <v>45</v>
      </c>
      <c r="M195" s="118" t="s">
        <v>328</v>
      </c>
      <c r="N195" s="104" t="s">
        <v>1100</v>
      </c>
      <c r="O195" s="118" t="s">
        <v>1023</v>
      </c>
      <c r="P195" s="38">
        <v>32</v>
      </c>
      <c r="Q195" s="38" t="s">
        <v>49</v>
      </c>
      <c r="R195" s="38">
        <v>32</v>
      </c>
      <c r="S195" s="118"/>
      <c r="T195" s="43" t="s">
        <v>1101</v>
      </c>
    </row>
    <row r="196" s="3" customFormat="1" ht="88" customHeight="1" spans="1:20">
      <c r="A196" s="32">
        <v>160</v>
      </c>
      <c r="B196" s="23" t="s">
        <v>632</v>
      </c>
      <c r="C196" s="17" t="s">
        <v>10</v>
      </c>
      <c r="D196" s="23" t="s">
        <v>1018</v>
      </c>
      <c r="E196" s="118" t="s">
        <v>30</v>
      </c>
      <c r="F196" s="118" t="s">
        <v>1102</v>
      </c>
      <c r="G196" s="24" t="s">
        <v>1103</v>
      </c>
      <c r="H196" s="118" t="s">
        <v>1104</v>
      </c>
      <c r="I196" s="118" t="s">
        <v>143</v>
      </c>
      <c r="J196" s="44">
        <v>44927</v>
      </c>
      <c r="K196" s="54">
        <v>45261</v>
      </c>
      <c r="L196" s="23" t="s">
        <v>45</v>
      </c>
      <c r="M196" s="118" t="s">
        <v>552</v>
      </c>
      <c r="N196" s="104" t="s">
        <v>1105</v>
      </c>
      <c r="O196" s="118" t="s">
        <v>1023</v>
      </c>
      <c r="P196" s="24">
        <v>49.6</v>
      </c>
      <c r="Q196" s="38" t="s">
        <v>49</v>
      </c>
      <c r="R196" s="24">
        <v>49.6</v>
      </c>
      <c r="S196" s="118"/>
      <c r="T196" s="43" t="s">
        <v>1106</v>
      </c>
    </row>
    <row r="197" s="3" customFormat="1" ht="222" customHeight="1" spans="1:20">
      <c r="A197" s="32">
        <v>161</v>
      </c>
      <c r="B197" s="23" t="s">
        <v>632</v>
      </c>
      <c r="C197" s="17" t="s">
        <v>10</v>
      </c>
      <c r="D197" s="23" t="s">
        <v>1018</v>
      </c>
      <c r="E197" s="118" t="s">
        <v>263</v>
      </c>
      <c r="F197" s="118" t="s">
        <v>1107</v>
      </c>
      <c r="G197" s="24" t="s">
        <v>1108</v>
      </c>
      <c r="H197" s="118" t="s">
        <v>1109</v>
      </c>
      <c r="I197" s="118" t="s">
        <v>143</v>
      </c>
      <c r="J197" s="44">
        <v>45017</v>
      </c>
      <c r="K197" s="54">
        <v>45261</v>
      </c>
      <c r="L197" s="23" t="s">
        <v>45</v>
      </c>
      <c r="M197" s="118" t="s">
        <v>263</v>
      </c>
      <c r="N197" s="104" t="s">
        <v>1110</v>
      </c>
      <c r="O197" s="118" t="s">
        <v>1023</v>
      </c>
      <c r="P197" s="24">
        <v>36.2</v>
      </c>
      <c r="Q197" s="38" t="s">
        <v>49</v>
      </c>
      <c r="R197" s="24">
        <v>36.2</v>
      </c>
      <c r="S197" s="118"/>
      <c r="T197" s="43" t="s">
        <v>1111</v>
      </c>
    </row>
    <row r="198" s="3" customFormat="1" ht="126" customHeight="1" spans="1:20">
      <c r="A198" s="32">
        <v>162</v>
      </c>
      <c r="B198" s="23" t="s">
        <v>632</v>
      </c>
      <c r="C198" s="17" t="s">
        <v>10</v>
      </c>
      <c r="D198" s="23" t="s">
        <v>1018</v>
      </c>
      <c r="E198" s="118" t="s">
        <v>32</v>
      </c>
      <c r="F198" s="118" t="s">
        <v>1112</v>
      </c>
      <c r="G198" s="24" t="s">
        <v>1113</v>
      </c>
      <c r="H198" s="118" t="s">
        <v>1114</v>
      </c>
      <c r="I198" s="118" t="s">
        <v>143</v>
      </c>
      <c r="J198" s="44">
        <v>44927</v>
      </c>
      <c r="K198" s="54">
        <v>45261</v>
      </c>
      <c r="L198" s="23" t="s">
        <v>45</v>
      </c>
      <c r="M198" s="118" t="s">
        <v>348</v>
      </c>
      <c r="N198" s="104" t="s">
        <v>1115</v>
      </c>
      <c r="O198" s="118" t="s">
        <v>1023</v>
      </c>
      <c r="P198" s="24">
        <v>16</v>
      </c>
      <c r="Q198" s="38" t="s">
        <v>49</v>
      </c>
      <c r="R198" s="24">
        <v>16</v>
      </c>
      <c r="S198" s="118"/>
      <c r="T198" s="43" t="s">
        <v>1116</v>
      </c>
    </row>
    <row r="199" s="3" customFormat="1" ht="137" customHeight="1" spans="1:20">
      <c r="A199" s="32">
        <v>163</v>
      </c>
      <c r="B199" s="23" t="s">
        <v>632</v>
      </c>
      <c r="C199" s="17" t="s">
        <v>10</v>
      </c>
      <c r="D199" s="23" t="s">
        <v>1018</v>
      </c>
      <c r="E199" s="118" t="s">
        <v>33</v>
      </c>
      <c r="F199" s="118" t="s">
        <v>1117</v>
      </c>
      <c r="G199" s="24" t="s">
        <v>1118</v>
      </c>
      <c r="H199" s="118" t="s">
        <v>1119</v>
      </c>
      <c r="I199" s="118" t="s">
        <v>143</v>
      </c>
      <c r="J199" s="44">
        <v>44927</v>
      </c>
      <c r="K199" s="54">
        <v>45261</v>
      </c>
      <c r="L199" s="23" t="s">
        <v>45</v>
      </c>
      <c r="M199" s="118" t="s">
        <v>574</v>
      </c>
      <c r="N199" s="104" t="s">
        <v>1120</v>
      </c>
      <c r="O199" s="118" t="s">
        <v>1023</v>
      </c>
      <c r="P199" s="38">
        <v>5.6</v>
      </c>
      <c r="Q199" s="38" t="s">
        <v>49</v>
      </c>
      <c r="R199" s="38">
        <v>5.6</v>
      </c>
      <c r="S199" s="17"/>
      <c r="T199" s="43" t="s">
        <v>1121</v>
      </c>
    </row>
    <row r="200" s="3" customFormat="1" ht="66" customHeight="1" spans="1:20">
      <c r="A200" s="32">
        <v>164</v>
      </c>
      <c r="B200" s="23" t="s">
        <v>632</v>
      </c>
      <c r="C200" s="17" t="s">
        <v>10</v>
      </c>
      <c r="D200" s="23" t="s">
        <v>1018</v>
      </c>
      <c r="E200" s="118" t="s">
        <v>34</v>
      </c>
      <c r="F200" s="118" t="s">
        <v>1122</v>
      </c>
      <c r="G200" s="24" t="s">
        <v>1123</v>
      </c>
      <c r="H200" s="118" t="s">
        <v>1124</v>
      </c>
      <c r="I200" s="118" t="s">
        <v>143</v>
      </c>
      <c r="J200" s="44">
        <v>44927</v>
      </c>
      <c r="K200" s="54">
        <v>45261</v>
      </c>
      <c r="L200" s="23" t="s">
        <v>45</v>
      </c>
      <c r="M200" s="118" t="s">
        <v>534</v>
      </c>
      <c r="N200" s="104" t="s">
        <v>1125</v>
      </c>
      <c r="O200" s="118" t="s">
        <v>1023</v>
      </c>
      <c r="P200" s="24">
        <v>4</v>
      </c>
      <c r="Q200" s="38" t="s">
        <v>49</v>
      </c>
      <c r="R200" s="24">
        <v>4</v>
      </c>
      <c r="S200" s="118"/>
      <c r="T200" s="43" t="s">
        <v>1126</v>
      </c>
    </row>
    <row r="201" s="3" customFormat="1" ht="66" customHeight="1" spans="1:20">
      <c r="A201" s="32">
        <v>165</v>
      </c>
      <c r="B201" s="23" t="s">
        <v>632</v>
      </c>
      <c r="C201" s="17" t="s">
        <v>10</v>
      </c>
      <c r="D201" s="23" t="s">
        <v>1018</v>
      </c>
      <c r="E201" s="118" t="s">
        <v>35</v>
      </c>
      <c r="F201" s="118" t="s">
        <v>1127</v>
      </c>
      <c r="G201" s="24" t="s">
        <v>1128</v>
      </c>
      <c r="H201" s="118" t="s">
        <v>1129</v>
      </c>
      <c r="I201" s="118" t="s">
        <v>143</v>
      </c>
      <c r="J201" s="44">
        <v>44927</v>
      </c>
      <c r="K201" s="54">
        <v>45261</v>
      </c>
      <c r="L201" s="23" t="s">
        <v>45</v>
      </c>
      <c r="M201" s="118" t="s">
        <v>617</v>
      </c>
      <c r="N201" s="104" t="s">
        <v>1130</v>
      </c>
      <c r="O201" s="118" t="s">
        <v>1023</v>
      </c>
      <c r="P201" s="24">
        <v>40</v>
      </c>
      <c r="Q201" s="38" t="s">
        <v>49</v>
      </c>
      <c r="R201" s="24">
        <v>40</v>
      </c>
      <c r="S201" s="118"/>
      <c r="T201" s="43" t="s">
        <v>1131</v>
      </c>
    </row>
    <row r="202" s="3" customFormat="1" ht="193" customHeight="1" spans="1:20">
      <c r="A202" s="32">
        <v>166</v>
      </c>
      <c r="B202" s="23" t="s">
        <v>632</v>
      </c>
      <c r="C202" s="17" t="s">
        <v>10</v>
      </c>
      <c r="D202" s="23" t="s">
        <v>1018</v>
      </c>
      <c r="E202" s="118" t="s">
        <v>36</v>
      </c>
      <c r="F202" s="118" t="s">
        <v>1132</v>
      </c>
      <c r="G202" s="24" t="s">
        <v>1133</v>
      </c>
      <c r="H202" s="118" t="s">
        <v>1134</v>
      </c>
      <c r="I202" s="118" t="s">
        <v>143</v>
      </c>
      <c r="J202" s="44">
        <v>44927</v>
      </c>
      <c r="K202" s="54">
        <v>45261</v>
      </c>
      <c r="L202" s="23" t="s">
        <v>45</v>
      </c>
      <c r="M202" s="118" t="s">
        <v>561</v>
      </c>
      <c r="N202" s="104" t="s">
        <v>1135</v>
      </c>
      <c r="O202" s="118" t="s">
        <v>1023</v>
      </c>
      <c r="P202" s="24">
        <v>10.4</v>
      </c>
      <c r="Q202" s="38" t="s">
        <v>49</v>
      </c>
      <c r="R202" s="24">
        <v>10.4</v>
      </c>
      <c r="S202" s="118"/>
      <c r="T202" s="43" t="s">
        <v>1136</v>
      </c>
    </row>
    <row r="203" s="3" customFormat="1" ht="63" customHeight="1" spans="1:20">
      <c r="A203" s="32">
        <v>167</v>
      </c>
      <c r="B203" s="23" t="s">
        <v>632</v>
      </c>
      <c r="C203" s="17" t="s">
        <v>10</v>
      </c>
      <c r="D203" s="23" t="s">
        <v>1018</v>
      </c>
      <c r="E203" s="118" t="s">
        <v>37</v>
      </c>
      <c r="F203" s="118" t="s">
        <v>1137</v>
      </c>
      <c r="G203" s="24" t="s">
        <v>1138</v>
      </c>
      <c r="H203" s="118" t="s">
        <v>1139</v>
      </c>
      <c r="I203" s="118" t="s">
        <v>143</v>
      </c>
      <c r="J203" s="44">
        <v>44927</v>
      </c>
      <c r="K203" s="54">
        <v>45261</v>
      </c>
      <c r="L203" s="23" t="s">
        <v>45</v>
      </c>
      <c r="M203" s="118" t="s">
        <v>595</v>
      </c>
      <c r="N203" s="104" t="s">
        <v>1140</v>
      </c>
      <c r="O203" s="118" t="s">
        <v>1023</v>
      </c>
      <c r="P203" s="24">
        <v>12</v>
      </c>
      <c r="Q203" s="38" t="s">
        <v>49</v>
      </c>
      <c r="R203" s="24">
        <v>12</v>
      </c>
      <c r="S203" s="118"/>
      <c r="T203" s="43" t="s">
        <v>1141</v>
      </c>
    </row>
    <row r="204" s="3" customFormat="1" ht="186" customHeight="1" spans="1:20">
      <c r="A204" s="32">
        <v>168</v>
      </c>
      <c r="B204" s="118" t="s">
        <v>632</v>
      </c>
      <c r="C204" s="17" t="s">
        <v>10</v>
      </c>
      <c r="D204" s="118" t="s">
        <v>1018</v>
      </c>
      <c r="E204" s="118" t="s">
        <v>13</v>
      </c>
      <c r="F204" s="118" t="s">
        <v>1142</v>
      </c>
      <c r="G204" s="24" t="s">
        <v>1143</v>
      </c>
      <c r="H204" s="118" t="s">
        <v>1144</v>
      </c>
      <c r="I204" s="118" t="s">
        <v>143</v>
      </c>
      <c r="J204" s="44">
        <v>44927</v>
      </c>
      <c r="K204" s="54">
        <v>45261</v>
      </c>
      <c r="L204" s="23" t="s">
        <v>45</v>
      </c>
      <c r="M204" s="118" t="s">
        <v>608</v>
      </c>
      <c r="N204" s="104" t="s">
        <v>1145</v>
      </c>
      <c r="O204" s="118" t="s">
        <v>1023</v>
      </c>
      <c r="P204" s="24">
        <v>18.4</v>
      </c>
      <c r="Q204" s="38" t="s">
        <v>49</v>
      </c>
      <c r="R204" s="24">
        <v>18.4</v>
      </c>
      <c r="S204" s="118"/>
      <c r="T204" s="43" t="s">
        <v>1146</v>
      </c>
    </row>
    <row r="205" s="3" customFormat="1" ht="75" customHeight="1" spans="1:20">
      <c r="A205" s="32">
        <v>169</v>
      </c>
      <c r="B205" s="17" t="s">
        <v>632</v>
      </c>
      <c r="C205" s="17" t="s">
        <v>10</v>
      </c>
      <c r="D205" s="17" t="s">
        <v>1018</v>
      </c>
      <c r="E205" s="17" t="s">
        <v>1147</v>
      </c>
      <c r="F205" s="17" t="s">
        <v>1148</v>
      </c>
      <c r="G205" s="24" t="s">
        <v>1149</v>
      </c>
      <c r="H205" s="17" t="s">
        <v>1150</v>
      </c>
      <c r="I205" s="17" t="s">
        <v>143</v>
      </c>
      <c r="J205" s="44">
        <v>44927</v>
      </c>
      <c r="K205" s="44">
        <v>45261</v>
      </c>
      <c r="L205" s="23" t="s">
        <v>45</v>
      </c>
      <c r="M205" s="17" t="s">
        <v>44</v>
      </c>
      <c r="N205" s="43" t="s">
        <v>1151</v>
      </c>
      <c r="O205" s="80" t="s">
        <v>1152</v>
      </c>
      <c r="P205" s="38">
        <v>434</v>
      </c>
      <c r="Q205" s="38" t="s">
        <v>48</v>
      </c>
      <c r="R205" s="38">
        <v>434</v>
      </c>
      <c r="S205" s="38"/>
      <c r="T205" s="43" t="s">
        <v>1153</v>
      </c>
    </row>
    <row r="206" s="3" customFormat="1" ht="66" customHeight="1" spans="1:20">
      <c r="A206" s="32">
        <v>170</v>
      </c>
      <c r="B206" s="17" t="s">
        <v>632</v>
      </c>
      <c r="C206" s="17" t="s">
        <v>10</v>
      </c>
      <c r="D206" s="17" t="s">
        <v>1154</v>
      </c>
      <c r="E206" s="17" t="s">
        <v>1147</v>
      </c>
      <c r="F206" s="17" t="s">
        <v>1155</v>
      </c>
      <c r="G206" s="24" t="s">
        <v>1156</v>
      </c>
      <c r="H206" s="17" t="s">
        <v>1157</v>
      </c>
      <c r="I206" s="17" t="s">
        <v>763</v>
      </c>
      <c r="J206" s="44">
        <v>44927</v>
      </c>
      <c r="K206" s="44">
        <v>45261</v>
      </c>
      <c r="L206" s="17" t="s">
        <v>41</v>
      </c>
      <c r="M206" s="17" t="s">
        <v>44</v>
      </c>
      <c r="N206" s="43" t="s">
        <v>1158</v>
      </c>
      <c r="O206" s="17" t="s">
        <v>1159</v>
      </c>
      <c r="P206" s="38">
        <v>1510</v>
      </c>
      <c r="Q206" s="25" t="s">
        <v>49</v>
      </c>
      <c r="R206" s="38">
        <v>1510</v>
      </c>
      <c r="S206" s="38"/>
      <c r="T206" s="43" t="s">
        <v>1160</v>
      </c>
    </row>
    <row r="207" s="3" customFormat="1" ht="67" customHeight="1" spans="1:20">
      <c r="A207" s="32">
        <v>171</v>
      </c>
      <c r="B207" s="17" t="s">
        <v>632</v>
      </c>
      <c r="C207" s="17" t="s">
        <v>10</v>
      </c>
      <c r="D207" s="17" t="s">
        <v>1011</v>
      </c>
      <c r="E207" s="17" t="s">
        <v>166</v>
      </c>
      <c r="F207" s="17" t="s">
        <v>1161</v>
      </c>
      <c r="G207" s="145" t="s">
        <v>1162</v>
      </c>
      <c r="H207" s="17" t="s">
        <v>1163</v>
      </c>
      <c r="I207" s="17" t="s">
        <v>637</v>
      </c>
      <c r="J207" s="49">
        <v>45170</v>
      </c>
      <c r="K207" s="49">
        <v>45261</v>
      </c>
      <c r="L207" s="17" t="s">
        <v>41</v>
      </c>
      <c r="M207" s="17" t="s">
        <v>580</v>
      </c>
      <c r="N207" s="51" t="s">
        <v>1164</v>
      </c>
      <c r="O207" s="38" t="s">
        <v>1165</v>
      </c>
      <c r="P207" s="38">
        <v>100</v>
      </c>
      <c r="Q207" s="25" t="s">
        <v>49</v>
      </c>
      <c r="R207" s="38">
        <v>100</v>
      </c>
      <c r="S207" s="38"/>
      <c r="T207" s="43" t="s">
        <v>1166</v>
      </c>
    </row>
    <row r="208" s="3" customFormat="1" ht="98" customHeight="1" spans="1:20">
      <c r="A208" s="32">
        <v>172</v>
      </c>
      <c r="B208" s="26" t="s">
        <v>632</v>
      </c>
      <c r="C208" s="26" t="s">
        <v>10</v>
      </c>
      <c r="D208" s="26" t="s">
        <v>1011</v>
      </c>
      <c r="E208" s="17" t="s">
        <v>25</v>
      </c>
      <c r="F208" s="17" t="s">
        <v>1167</v>
      </c>
      <c r="G208" s="17" t="s">
        <v>1168</v>
      </c>
      <c r="H208" s="17" t="s">
        <v>1169</v>
      </c>
      <c r="I208" s="17" t="s">
        <v>143</v>
      </c>
      <c r="J208" s="49">
        <v>45170</v>
      </c>
      <c r="K208" s="49">
        <v>45261</v>
      </c>
      <c r="L208" s="17" t="s">
        <v>41</v>
      </c>
      <c r="M208" s="17" t="s">
        <v>286</v>
      </c>
      <c r="N208" s="43" t="s">
        <v>1170</v>
      </c>
      <c r="O208" s="38" t="s">
        <v>1171</v>
      </c>
      <c r="P208" s="38">
        <v>25</v>
      </c>
      <c r="Q208" s="25" t="s">
        <v>49</v>
      </c>
      <c r="R208" s="38">
        <v>25</v>
      </c>
      <c r="S208" s="38"/>
      <c r="T208" s="17" t="s">
        <v>1172</v>
      </c>
    </row>
    <row r="209" s="3" customFormat="1" ht="45" spans="1:20">
      <c r="A209" s="32">
        <v>173</v>
      </c>
      <c r="B209" s="17" t="s">
        <v>632</v>
      </c>
      <c r="C209" s="17" t="s">
        <v>10</v>
      </c>
      <c r="D209" s="17" t="s">
        <v>1011</v>
      </c>
      <c r="E209" s="17" t="s">
        <v>30</v>
      </c>
      <c r="F209" s="17" t="s">
        <v>395</v>
      </c>
      <c r="G209" s="17" t="s">
        <v>1173</v>
      </c>
      <c r="H209" s="17" t="s">
        <v>1174</v>
      </c>
      <c r="I209" s="17" t="s">
        <v>285</v>
      </c>
      <c r="J209" s="49">
        <v>45170</v>
      </c>
      <c r="K209" s="49">
        <v>45261</v>
      </c>
      <c r="L209" s="17" t="s">
        <v>41</v>
      </c>
      <c r="M209" s="17" t="s">
        <v>552</v>
      </c>
      <c r="N209" s="17" t="s">
        <v>1175</v>
      </c>
      <c r="O209" s="38" t="s">
        <v>1176</v>
      </c>
      <c r="P209" s="38">
        <v>60</v>
      </c>
      <c r="Q209" s="25" t="s">
        <v>49</v>
      </c>
      <c r="R209" s="38">
        <v>60</v>
      </c>
      <c r="S209" s="38"/>
      <c r="T209" s="43" t="s">
        <v>1177</v>
      </c>
    </row>
    <row r="210" s="3" customFormat="1" ht="38" customHeight="1" spans="1:20">
      <c r="A210" s="32"/>
      <c r="B210" s="76" t="s">
        <v>1178</v>
      </c>
      <c r="C210" s="17"/>
      <c r="D210" s="17"/>
      <c r="E210" s="17"/>
      <c r="F210" s="17"/>
      <c r="G210" s="32"/>
      <c r="H210" s="17"/>
      <c r="I210" s="17"/>
      <c r="J210" s="21"/>
      <c r="K210" s="21"/>
      <c r="L210" s="17"/>
      <c r="M210" s="17"/>
      <c r="N210" s="43"/>
      <c r="O210" s="17"/>
      <c r="P210" s="38">
        <f>+P211</f>
        <v>100</v>
      </c>
      <c r="Q210" s="38"/>
      <c r="R210" s="38">
        <v>100</v>
      </c>
      <c r="S210" s="38"/>
      <c r="T210" s="43"/>
    </row>
    <row r="211" s="3" customFormat="1" ht="23" customHeight="1" spans="1:20">
      <c r="A211" s="32"/>
      <c r="B211" s="23" t="s">
        <v>1179</v>
      </c>
      <c r="C211" s="17"/>
      <c r="D211" s="17"/>
      <c r="E211" s="17"/>
      <c r="F211" s="17"/>
      <c r="G211" s="32"/>
      <c r="H211" s="17"/>
      <c r="I211" s="17"/>
      <c r="J211" s="21"/>
      <c r="K211" s="21"/>
      <c r="L211" s="17"/>
      <c r="M211" s="17"/>
      <c r="N211" s="43"/>
      <c r="O211" s="17"/>
      <c r="P211" s="38">
        <f>SUM(P212)</f>
        <v>100</v>
      </c>
      <c r="Q211" s="38"/>
      <c r="R211" s="38">
        <v>100</v>
      </c>
      <c r="S211" s="38"/>
      <c r="T211" s="43"/>
    </row>
    <row r="212" s="3" customFormat="1" ht="74" customHeight="1" spans="1:20">
      <c r="A212" s="32">
        <v>174</v>
      </c>
      <c r="B212" s="17" t="s">
        <v>1180</v>
      </c>
      <c r="C212" s="17" t="s">
        <v>1179</v>
      </c>
      <c r="D212" s="17" t="s">
        <v>1181</v>
      </c>
      <c r="E212" s="17" t="s">
        <v>474</v>
      </c>
      <c r="F212" s="17" t="s">
        <v>475</v>
      </c>
      <c r="G212" s="24" t="s">
        <v>1182</v>
      </c>
      <c r="H212" s="17" t="s">
        <v>1183</v>
      </c>
      <c r="I212" s="17" t="s">
        <v>143</v>
      </c>
      <c r="J212" s="44">
        <v>45017</v>
      </c>
      <c r="K212" s="44">
        <v>45261</v>
      </c>
      <c r="L212" s="17" t="s">
        <v>45</v>
      </c>
      <c r="M212" s="17" t="s">
        <v>45</v>
      </c>
      <c r="N212" s="43" t="s">
        <v>1184</v>
      </c>
      <c r="O212" s="17" t="s">
        <v>1185</v>
      </c>
      <c r="P212" s="38">
        <v>100</v>
      </c>
      <c r="Q212" s="25" t="s">
        <v>49</v>
      </c>
      <c r="R212" s="38">
        <v>100</v>
      </c>
      <c r="S212" s="38"/>
      <c r="T212" s="103" t="s">
        <v>1186</v>
      </c>
    </row>
    <row r="213" s="3" customFormat="1" ht="30" customHeight="1" spans="1:20">
      <c r="A213" s="32"/>
      <c r="B213" s="76" t="s">
        <v>1187</v>
      </c>
      <c r="C213" s="17"/>
      <c r="D213" s="17"/>
      <c r="E213" s="17"/>
      <c r="F213" s="17"/>
      <c r="G213" s="32"/>
      <c r="H213" s="17"/>
      <c r="I213" s="17"/>
      <c r="J213" s="21"/>
      <c r="K213" s="21"/>
      <c r="L213" s="17"/>
      <c r="M213" s="17"/>
      <c r="N213" s="43"/>
      <c r="O213" s="17"/>
      <c r="P213" s="38">
        <v>250</v>
      </c>
      <c r="Q213" s="38"/>
      <c r="R213" s="38">
        <v>250</v>
      </c>
      <c r="S213" s="38"/>
      <c r="T213" s="43"/>
    </row>
    <row r="214" s="3" customFormat="1" ht="58" customHeight="1" spans="1:20">
      <c r="A214" s="32"/>
      <c r="B214" s="23" t="s">
        <v>1188</v>
      </c>
      <c r="C214" s="17"/>
      <c r="D214" s="17"/>
      <c r="E214" s="17"/>
      <c r="F214" s="17"/>
      <c r="G214" s="32"/>
      <c r="H214" s="17"/>
      <c r="I214" s="17"/>
      <c r="J214" s="21"/>
      <c r="K214" s="21"/>
      <c r="L214" s="17"/>
      <c r="M214" s="17"/>
      <c r="N214" s="43"/>
      <c r="O214" s="17"/>
      <c r="P214" s="46">
        <v>250</v>
      </c>
      <c r="Q214" s="46"/>
      <c r="R214" s="46">
        <f>SUM(R215:R222)</f>
        <v>250</v>
      </c>
      <c r="S214" s="46"/>
      <c r="T214" s="43"/>
    </row>
    <row r="215" s="3" customFormat="1" ht="115" customHeight="1" spans="1:20">
      <c r="A215" s="32">
        <v>175</v>
      </c>
      <c r="B215" s="23" t="s">
        <v>12</v>
      </c>
      <c r="C215" s="23" t="s">
        <v>12</v>
      </c>
      <c r="D215" s="146" t="s">
        <v>1189</v>
      </c>
      <c r="E215" s="146" t="s">
        <v>1190</v>
      </c>
      <c r="F215" s="146" t="s">
        <v>1191</v>
      </c>
      <c r="G215" s="24" t="s">
        <v>1192</v>
      </c>
      <c r="H215" s="146" t="s">
        <v>1193</v>
      </c>
      <c r="I215" s="146" t="s">
        <v>143</v>
      </c>
      <c r="J215" s="147">
        <v>45017</v>
      </c>
      <c r="K215" s="147">
        <v>45261</v>
      </c>
      <c r="L215" s="146" t="s">
        <v>38</v>
      </c>
      <c r="M215" s="146" t="s">
        <v>1190</v>
      </c>
      <c r="N215" s="103" t="s">
        <v>1194</v>
      </c>
      <c r="O215" s="146" t="s">
        <v>1195</v>
      </c>
      <c r="P215" s="146">
        <v>38</v>
      </c>
      <c r="Q215" s="25" t="s">
        <v>49</v>
      </c>
      <c r="R215" s="146">
        <v>38</v>
      </c>
      <c r="S215" s="146"/>
      <c r="T215" s="103" t="s">
        <v>1196</v>
      </c>
    </row>
    <row r="216" s="3" customFormat="1" ht="145" customHeight="1" spans="1:20">
      <c r="A216" s="32">
        <v>176</v>
      </c>
      <c r="B216" s="23" t="s">
        <v>12</v>
      </c>
      <c r="C216" s="23" t="s">
        <v>12</v>
      </c>
      <c r="D216" s="146" t="s">
        <v>1197</v>
      </c>
      <c r="E216" s="146" t="s">
        <v>1198</v>
      </c>
      <c r="F216" s="146" t="s">
        <v>1199</v>
      </c>
      <c r="G216" s="24" t="s">
        <v>1200</v>
      </c>
      <c r="H216" s="146" t="s">
        <v>1201</v>
      </c>
      <c r="I216" s="146" t="s">
        <v>143</v>
      </c>
      <c r="J216" s="147">
        <v>45017</v>
      </c>
      <c r="K216" s="147">
        <v>45261</v>
      </c>
      <c r="L216" s="146" t="s">
        <v>38</v>
      </c>
      <c r="M216" s="146" t="s">
        <v>1202</v>
      </c>
      <c r="N216" s="103" t="s">
        <v>1203</v>
      </c>
      <c r="O216" s="146" t="s">
        <v>1204</v>
      </c>
      <c r="P216" s="146">
        <v>40</v>
      </c>
      <c r="Q216" s="25" t="s">
        <v>49</v>
      </c>
      <c r="R216" s="146">
        <v>40</v>
      </c>
      <c r="S216" s="146"/>
      <c r="T216" s="103" t="s">
        <v>1205</v>
      </c>
    </row>
    <row r="217" s="3" customFormat="1" ht="125" customHeight="1" spans="1:20">
      <c r="A217" s="32">
        <v>177</v>
      </c>
      <c r="B217" s="23" t="s">
        <v>12</v>
      </c>
      <c r="C217" s="23" t="s">
        <v>12</v>
      </c>
      <c r="D217" s="146" t="s">
        <v>1206</v>
      </c>
      <c r="E217" s="146" t="s">
        <v>1207</v>
      </c>
      <c r="F217" s="146" t="s">
        <v>1208</v>
      </c>
      <c r="G217" s="24" t="s">
        <v>1209</v>
      </c>
      <c r="H217" s="146" t="s">
        <v>1210</v>
      </c>
      <c r="I217" s="146" t="s">
        <v>143</v>
      </c>
      <c r="J217" s="147">
        <v>45017</v>
      </c>
      <c r="K217" s="147">
        <v>45261</v>
      </c>
      <c r="L217" s="146" t="s">
        <v>38</v>
      </c>
      <c r="M217" s="146" t="s">
        <v>1207</v>
      </c>
      <c r="N217" s="103" t="s">
        <v>1211</v>
      </c>
      <c r="O217" s="146" t="s">
        <v>1212</v>
      </c>
      <c r="P217" s="146">
        <v>60</v>
      </c>
      <c r="Q217" s="25" t="s">
        <v>49</v>
      </c>
      <c r="R217" s="146">
        <v>60</v>
      </c>
      <c r="S217" s="146"/>
      <c r="T217" s="103" t="s">
        <v>1213</v>
      </c>
    </row>
    <row r="218" s="3" customFormat="1" ht="112" customHeight="1" spans="1:20">
      <c r="A218" s="32">
        <v>178</v>
      </c>
      <c r="B218" s="23" t="s">
        <v>12</v>
      </c>
      <c r="C218" s="23" t="s">
        <v>12</v>
      </c>
      <c r="D218" s="146" t="s">
        <v>1206</v>
      </c>
      <c r="E218" s="146" t="s">
        <v>1214</v>
      </c>
      <c r="F218" s="146" t="s">
        <v>1215</v>
      </c>
      <c r="G218" s="24" t="s">
        <v>1216</v>
      </c>
      <c r="H218" s="146" t="s">
        <v>1217</v>
      </c>
      <c r="I218" s="146" t="s">
        <v>143</v>
      </c>
      <c r="J218" s="147">
        <v>45017</v>
      </c>
      <c r="K218" s="147">
        <v>45261</v>
      </c>
      <c r="L218" s="146" t="s">
        <v>38</v>
      </c>
      <c r="M218" s="146" t="s">
        <v>1214</v>
      </c>
      <c r="N218" s="103" t="s">
        <v>1218</v>
      </c>
      <c r="O218" s="146" t="s">
        <v>1219</v>
      </c>
      <c r="P218" s="146">
        <v>30</v>
      </c>
      <c r="Q218" s="25" t="s">
        <v>49</v>
      </c>
      <c r="R218" s="146">
        <v>30</v>
      </c>
      <c r="S218" s="146"/>
      <c r="T218" s="103" t="s">
        <v>1213</v>
      </c>
    </row>
    <row r="219" s="3" customFormat="1" ht="215" customHeight="1" spans="1:20">
      <c r="A219" s="32">
        <v>179</v>
      </c>
      <c r="B219" s="23" t="s">
        <v>12</v>
      </c>
      <c r="C219" s="23" t="s">
        <v>12</v>
      </c>
      <c r="D219" s="23" t="s">
        <v>1220</v>
      </c>
      <c r="E219" s="23" t="s">
        <v>1198</v>
      </c>
      <c r="F219" s="23" t="s">
        <v>1221</v>
      </c>
      <c r="G219" s="24" t="s">
        <v>1222</v>
      </c>
      <c r="H219" s="23" t="s">
        <v>1223</v>
      </c>
      <c r="I219" s="23" t="s">
        <v>341</v>
      </c>
      <c r="J219" s="147">
        <v>45017</v>
      </c>
      <c r="K219" s="147">
        <v>45261</v>
      </c>
      <c r="L219" s="146" t="s">
        <v>38</v>
      </c>
      <c r="M219" s="23" t="s">
        <v>1202</v>
      </c>
      <c r="N219" s="107" t="s">
        <v>1224</v>
      </c>
      <c r="O219" s="23" t="s">
        <v>1225</v>
      </c>
      <c r="P219" s="23">
        <v>20</v>
      </c>
      <c r="Q219" s="25" t="s">
        <v>49</v>
      </c>
      <c r="R219" s="23">
        <v>20</v>
      </c>
      <c r="S219" s="23"/>
      <c r="T219" s="107" t="s">
        <v>1226</v>
      </c>
    </row>
    <row r="220" s="3" customFormat="1" ht="89" customHeight="1" spans="1:20">
      <c r="A220" s="32">
        <v>180</v>
      </c>
      <c r="B220" s="23" t="s">
        <v>12</v>
      </c>
      <c r="C220" s="23" t="s">
        <v>12</v>
      </c>
      <c r="D220" s="23" t="s">
        <v>1227</v>
      </c>
      <c r="E220" s="23" t="s">
        <v>1190</v>
      </c>
      <c r="F220" s="23" t="s">
        <v>1228</v>
      </c>
      <c r="G220" s="24" t="s">
        <v>1229</v>
      </c>
      <c r="H220" s="23" t="s">
        <v>1230</v>
      </c>
      <c r="I220" s="23" t="s">
        <v>143</v>
      </c>
      <c r="J220" s="147">
        <v>45017</v>
      </c>
      <c r="K220" s="147">
        <v>45261</v>
      </c>
      <c r="L220" s="146" t="s">
        <v>38</v>
      </c>
      <c r="M220" s="146" t="s">
        <v>1190</v>
      </c>
      <c r="N220" s="107" t="s">
        <v>1231</v>
      </c>
      <c r="O220" s="23" t="s">
        <v>1232</v>
      </c>
      <c r="P220" s="23">
        <v>20</v>
      </c>
      <c r="Q220" s="25" t="s">
        <v>49</v>
      </c>
      <c r="R220" s="23">
        <v>20</v>
      </c>
      <c r="S220" s="23"/>
      <c r="T220" s="107" t="s">
        <v>1233</v>
      </c>
    </row>
    <row r="221" s="3" customFormat="1" ht="78" customHeight="1" spans="1:20">
      <c r="A221" s="32">
        <v>181</v>
      </c>
      <c r="B221" s="23" t="s">
        <v>12</v>
      </c>
      <c r="C221" s="23" t="s">
        <v>12</v>
      </c>
      <c r="D221" s="146" t="s">
        <v>1234</v>
      </c>
      <c r="E221" s="23" t="s">
        <v>1235</v>
      </c>
      <c r="F221" s="23" t="s">
        <v>1236</v>
      </c>
      <c r="G221" s="24" t="s">
        <v>1237</v>
      </c>
      <c r="H221" s="23" t="s">
        <v>1238</v>
      </c>
      <c r="I221" s="23" t="s">
        <v>143</v>
      </c>
      <c r="J221" s="147">
        <v>45017</v>
      </c>
      <c r="K221" s="147">
        <v>45261</v>
      </c>
      <c r="L221" s="146" t="s">
        <v>38</v>
      </c>
      <c r="M221" s="23" t="s">
        <v>1239</v>
      </c>
      <c r="N221" s="107" t="s">
        <v>1240</v>
      </c>
      <c r="O221" s="23" t="s">
        <v>1241</v>
      </c>
      <c r="P221" s="23">
        <v>25</v>
      </c>
      <c r="Q221" s="25" t="s">
        <v>49</v>
      </c>
      <c r="R221" s="23">
        <v>25</v>
      </c>
      <c r="S221" s="23"/>
      <c r="T221" s="107" t="s">
        <v>1242</v>
      </c>
    </row>
    <row r="222" s="3" customFormat="1" ht="78" customHeight="1" spans="1:20">
      <c r="A222" s="32">
        <v>182</v>
      </c>
      <c r="B222" s="23" t="s">
        <v>12</v>
      </c>
      <c r="C222" s="23" t="s">
        <v>12</v>
      </c>
      <c r="D222" s="23" t="s">
        <v>1220</v>
      </c>
      <c r="E222" s="23" t="s">
        <v>1207</v>
      </c>
      <c r="F222" s="23" t="s">
        <v>1243</v>
      </c>
      <c r="G222" s="24" t="s">
        <v>1244</v>
      </c>
      <c r="H222" s="23" t="s">
        <v>1245</v>
      </c>
      <c r="I222" s="23" t="s">
        <v>143</v>
      </c>
      <c r="J222" s="147">
        <v>45017</v>
      </c>
      <c r="K222" s="147">
        <v>45261</v>
      </c>
      <c r="L222" s="146" t="s">
        <v>38</v>
      </c>
      <c r="M222" s="23" t="s">
        <v>1207</v>
      </c>
      <c r="N222" s="107" t="s">
        <v>1246</v>
      </c>
      <c r="O222" s="23" t="s">
        <v>1247</v>
      </c>
      <c r="P222" s="23">
        <v>17</v>
      </c>
      <c r="Q222" s="25" t="s">
        <v>49</v>
      </c>
      <c r="R222" s="23">
        <v>17</v>
      </c>
      <c r="S222" s="23"/>
      <c r="T222" s="107" t="s">
        <v>1248</v>
      </c>
    </row>
  </sheetData>
  <mergeCells count="25">
    <mergeCell ref="A2:T2"/>
    <mergeCell ref="B4:D4"/>
    <mergeCell ref="J4:K4"/>
    <mergeCell ref="L4:M4"/>
    <mergeCell ref="P4:S4"/>
    <mergeCell ref="Q5:S5"/>
    <mergeCell ref="Q6:R6"/>
    <mergeCell ref="A4:A7"/>
    <mergeCell ref="B5:B7"/>
    <mergeCell ref="C5:C7"/>
    <mergeCell ref="D5:D7"/>
    <mergeCell ref="E4:E7"/>
    <mergeCell ref="F4:F7"/>
    <mergeCell ref="G4:G7"/>
    <mergeCell ref="H4:H7"/>
    <mergeCell ref="I4:I7"/>
    <mergeCell ref="J5:J7"/>
    <mergeCell ref="K5:K7"/>
    <mergeCell ref="L5:L7"/>
    <mergeCell ref="M5:M7"/>
    <mergeCell ref="N4:N7"/>
    <mergeCell ref="O4:O7"/>
    <mergeCell ref="P5:P7"/>
    <mergeCell ref="S6:S7"/>
    <mergeCell ref="T4:T7"/>
  </mergeCells>
  <printOptions horizontalCentered="1"/>
  <pageMargins left="0.236111111111111" right="0.236111111111111" top="0.865972222222222" bottom="0.708333333333333" header="0.5" footer="0.550694444444444"/>
  <pageSetup paperSize="8" fitToHeight="0" pageOrder="overThenDown"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下拨汇总表</vt:lpstr>
      <vt:lpstr>资金计划汇总表</vt: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和天下</cp:lastModifiedBy>
  <dcterms:created xsi:type="dcterms:W3CDTF">2022-11-12T08:50:00Z</dcterms:created>
  <dcterms:modified xsi:type="dcterms:W3CDTF">2023-09-09T06:25:32Z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6972E28DB9E24F2CA21102C1EEA5FEFA_13</vt:lpwstr>
  </property>
  <property fmtid="{D5CDD505-2E9C-101B-9397-08002B2CF9AE}" pid="3" name="KSOProductBuildVer">
    <vt:lpwstr>2052-12.1.0.15374</vt:lpwstr>
  </property>
</Properties>
</file>