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195" firstSheet="2" activeTab="1"/>
  </bookViews>
  <sheets>
    <sheet name="分类汇总表" sheetId="16" r:id="rId1"/>
    <sheet name="明细表 " sheetId="11" r:id="rId2"/>
  </sheets>
  <definedNames>
    <definedName name="_xlnm._FilterDatabase" localSheetId="1" hidden="1">'明细表 '!$A$6:$Y$190</definedName>
    <definedName name="_xlnm.Print_Titles" localSheetId="1">'明细表 '!$4:$6</definedName>
    <definedName name="_xlnm.Print_Titles" localSheetId="0">分类汇总表!$2:$2</definedName>
    <definedName name="_xlnm.Print_Area" localSheetId="1">'明细表 '!$A$1:$Y$190</definedName>
  </definedNames>
  <calcPr calcId="144525" fullPrecision="0"/>
  <pivotCaches>
    <pivotCache cacheId="0" r:id="rId3"/>
  </pivotCaches>
</workbook>
</file>

<file path=xl/sharedStrings.xml><?xml version="1.0" encoding="utf-8"?>
<sst xmlns="http://schemas.openxmlformats.org/spreadsheetml/2006/main" count="2490" uniqueCount="983">
  <si>
    <t>隆回县2025年度巩固拓展脱贫攻坚成果和乡村振兴项目计划分类汇总表</t>
  </si>
  <si>
    <t>项目类型</t>
  </si>
  <si>
    <t>二级项目类型</t>
  </si>
  <si>
    <t>项目子类型</t>
  </si>
  <si>
    <t>计数项:项目名称</t>
  </si>
  <si>
    <t>求和项:项目预算总投资</t>
  </si>
  <si>
    <t>求和项:衔接资金</t>
  </si>
  <si>
    <t>求和项:自筹资金</t>
  </si>
  <si>
    <t>求和项:中央资金</t>
  </si>
  <si>
    <t>求和项:省级资金</t>
  </si>
  <si>
    <t>求和项:市级资金</t>
  </si>
  <si>
    <t>求和项:县级资金</t>
  </si>
  <si>
    <t>产业发展</t>
  </si>
  <si>
    <t xml:space="preserve">
高质量庭院经济</t>
  </si>
  <si>
    <t>庭院特色养殖</t>
  </si>
  <si>
    <t>庭院特色种植</t>
  </si>
  <si>
    <t>加工流通项目</t>
  </si>
  <si>
    <t>加工业</t>
  </si>
  <si>
    <t>农产品仓储保鲜冷链基础设施建设</t>
  </si>
  <si>
    <t>品牌打造和展销平台</t>
  </si>
  <si>
    <t>金融保险配套项目</t>
  </si>
  <si>
    <t>小额贷款贴息</t>
  </si>
  <si>
    <t>配套设施项目</t>
  </si>
  <si>
    <t>小型农田水利设施建设</t>
  </si>
  <si>
    <t>生产项目</t>
  </si>
  <si>
    <t>养殖基地建设</t>
  </si>
  <si>
    <t>种植业基地</t>
  </si>
  <si>
    <t>新型农村集体经济发展项目</t>
  </si>
  <si>
    <t>巩固三保障成果</t>
  </si>
  <si>
    <t>教育</t>
  </si>
  <si>
    <t>享受“雨露计划”职业教育补助</t>
  </si>
  <si>
    <t>就业项目</t>
  </si>
  <si>
    <t>公益性岗位</t>
  </si>
  <si>
    <t>就业</t>
  </si>
  <si>
    <t>帮扶车间（特色手工基地）建设</t>
  </si>
  <si>
    <t>技能培训</t>
  </si>
  <si>
    <t>务工补助</t>
  </si>
  <si>
    <t>交通费补助</t>
  </si>
  <si>
    <t>乡村建设行动</t>
  </si>
  <si>
    <t>农村公共服务</t>
  </si>
  <si>
    <t>公共照明设施</t>
  </si>
  <si>
    <t>农村基础设施</t>
  </si>
  <si>
    <t>产业路、资源路、旅游路建设</t>
  </si>
  <si>
    <t>农村道路建设</t>
  </si>
  <si>
    <t>农村供水保障设施建设</t>
  </si>
  <si>
    <t>农村清洁能源设施建设（燃气、户用光伏、风电、水电、农村生物质能源、北方地区清洁取暖等）</t>
  </si>
  <si>
    <t>其他</t>
  </si>
  <si>
    <t>人居环境整治</t>
  </si>
  <si>
    <t>村容村貌提升</t>
  </si>
  <si>
    <t>农村垃圾治理</t>
  </si>
  <si>
    <t>易地搬迁后扶</t>
  </si>
  <si>
    <t>“一站式”社区综合服务设施建设</t>
  </si>
  <si>
    <t>总计</t>
  </si>
  <si>
    <t>附件2</t>
  </si>
  <si>
    <t>隆回县2025年度巩固拓展脱贫攻坚成果和乡村振兴项目计划明细表</t>
  </si>
  <si>
    <t>时间：2024年11月30日</t>
  </si>
  <si>
    <t xml:space="preserve"> 单位：万元、个、户、人</t>
  </si>
  <si>
    <t>序号</t>
  </si>
  <si>
    <t>项目类别</t>
  </si>
  <si>
    <t>乡</t>
  </si>
  <si>
    <t>村</t>
  </si>
  <si>
    <t>项目名称</t>
  </si>
  <si>
    <t>建设性质</t>
  </si>
  <si>
    <t>时间进度</t>
  </si>
  <si>
    <t>责任单位</t>
  </si>
  <si>
    <t>建设内容及规模</t>
  </si>
  <si>
    <t>补助标准</t>
  </si>
  <si>
    <t>资金规模和筹资方式</t>
  </si>
  <si>
    <t>受益对象</t>
  </si>
  <si>
    <t>绩效目标</t>
  </si>
  <si>
    <t>联农带农机制</t>
  </si>
  <si>
    <t>计划开工时间</t>
  </si>
  <si>
    <t>计划完工时间</t>
  </si>
  <si>
    <t>项目主管单位</t>
  </si>
  <si>
    <t>项目组织实施单位</t>
  </si>
  <si>
    <t>项目预算总投资</t>
  </si>
  <si>
    <t>其中</t>
  </si>
  <si>
    <t>受益村数</t>
  </si>
  <si>
    <t>受益户数</t>
  </si>
  <si>
    <t>受益人口数</t>
  </si>
  <si>
    <t>衔接资金</t>
  </si>
  <si>
    <t>其他资金</t>
  </si>
  <si>
    <t>受益脱贫村数</t>
  </si>
  <si>
    <t>受益脱贫户数及防止返贫监测对象户数</t>
  </si>
  <si>
    <t>受益脱贫人口数及防止返贫监测对象人口数</t>
  </si>
  <si>
    <t>计划开工
时间</t>
  </si>
  <si>
    <t>计划完工
时间</t>
  </si>
  <si>
    <t>自筹资金</t>
  </si>
  <si>
    <t>受益
村数</t>
  </si>
  <si>
    <t>受益
户数</t>
  </si>
  <si>
    <t>七江镇</t>
  </si>
  <si>
    <t xml:space="preserve">水西 </t>
  </si>
  <si>
    <t>水西村种养殖建设项目</t>
  </si>
  <si>
    <t>新建</t>
  </si>
  <si>
    <t>县农业农村局</t>
  </si>
  <si>
    <t>七江镇人民政府</t>
  </si>
  <si>
    <t>1、开展分散养殖（发展订单农业）；2、建设红薯粉（葛根）基地</t>
  </si>
  <si>
    <t>30万元/村</t>
  </si>
  <si>
    <t>人均收入增加2000元</t>
  </si>
  <si>
    <t>投工投劳351个</t>
  </si>
  <si>
    <t>南冲</t>
  </si>
  <si>
    <t>南冲村家禽苗种养殖项目</t>
  </si>
  <si>
    <t xml:space="preserve">开展分散养殖（发展订单农业）
</t>
  </si>
  <si>
    <t>22万元/村</t>
  </si>
  <si>
    <t>投工投劳150个</t>
  </si>
  <si>
    <t>双合</t>
  </si>
  <si>
    <t>双合村黑木耳种植项目</t>
  </si>
  <si>
    <t>发展黑木耳产业</t>
  </si>
  <si>
    <t>人均收入增加1500元</t>
  </si>
  <si>
    <t>投工投劳611个</t>
  </si>
  <si>
    <t>坪南村</t>
  </si>
  <si>
    <t>坪南村种植黑木耳项目</t>
  </si>
  <si>
    <t>种植</t>
  </si>
  <si>
    <t>种植黑木耳项目</t>
  </si>
  <si>
    <t>人均收入增加1800元</t>
  </si>
  <si>
    <t>投工投劳320个</t>
  </si>
  <si>
    <t>相关乡镇</t>
  </si>
  <si>
    <t>相关村</t>
  </si>
  <si>
    <t>2025年发展庭院经济奖补</t>
  </si>
  <si>
    <t>对发展庭院小种植、小养殖、小加工、小农旅、小服务，当年发展庭院经济项目总投入达到2000元以上，有固定的种养、加工、经营和服务场所，可持续增产增收，且家庭环境干净整洁，家庭和睦，睦邻友好的户进行奖补</t>
  </si>
  <si>
    <t>400万元/项</t>
  </si>
  <si>
    <t>解决帮助脱贫（监测）户513户发展庭院经济，增加经营性收入</t>
  </si>
  <si>
    <t>以农户和脱贫（监测）户为基本单位，以院落为生产经营场所，以庭院资源向经济资源转化为核心，以增加农民收入为根本，培育农村经济新的增长点，拓宽农民增收渠道</t>
  </si>
  <si>
    <t>羊古坳镇</t>
  </si>
  <si>
    <t>罗英</t>
  </si>
  <si>
    <t>罗英村高质量庭院经济试点项目</t>
  </si>
  <si>
    <t>羊古坳镇人民政府</t>
  </si>
  <si>
    <t>庭院经济试点，以奖补到村的方式，帮助村里150户或30%以上的农户发展产业</t>
  </si>
  <si>
    <t>鼓励和动员农户150户420人其中脱贫（监测）户5户12人参与庭院经济，增加农户（脱贫户）收入</t>
  </si>
  <si>
    <t>庭院经济建设，促进农村产业发展，农业增产增收</t>
  </si>
  <si>
    <t>大美田</t>
  </si>
  <si>
    <t>大美田高质量庭院经济试点项目</t>
  </si>
  <si>
    <t>以奖补到村的方式，帮助村里150户或30%以上的农户发展产业</t>
  </si>
  <si>
    <t>鼓励和动员农户120户387人其中脱贫（监测）户6户18人参与庭院经济，增加农户（脱贫户）收入</t>
  </si>
  <si>
    <t>刘家排</t>
  </si>
  <si>
    <t>刘家排村高质量庭院经济试点项目</t>
  </si>
  <si>
    <t>鼓励和动员农户150户438人其中脱贫（监测）户5户14人参与庭院经济，增加农户（脱贫户）收入</t>
  </si>
  <si>
    <t>各乡镇（街道）</t>
  </si>
  <si>
    <t>2024年农产品产地冷藏保鲜设施建设</t>
  </si>
  <si>
    <t>建设预冷库、高温库、低温库等冷藏保鲜设施7200立方米</t>
  </si>
  <si>
    <t>按净库容×指导价格（或总造价，取两者较低者）×40%</t>
  </si>
  <si>
    <t>完成建设冷库约7200立方米，可冷藏农产品680吨，降低鲜活农产品产后损失率，带动脱贫户和监测户128户增收。</t>
  </si>
  <si>
    <t>带动脱贫户和监测户126户增收,经营主体生产经营能力和带动能力明显增强。</t>
  </si>
  <si>
    <t>2025年农产品产地冷藏保鲜设施建设</t>
  </si>
  <si>
    <t>虎形山瑶族乡</t>
  </si>
  <si>
    <t>茅坳村</t>
  </si>
  <si>
    <t>2024年茅坳村农副产品和中草药加工厂基础设施建设</t>
  </si>
  <si>
    <t>县民宗局</t>
  </si>
  <si>
    <t>虎形山瑶族乡人民政府</t>
  </si>
  <si>
    <t>新建加工厂一座，占地500㎡</t>
  </si>
  <si>
    <t>20万元/处</t>
  </si>
  <si>
    <t>带动全村产业发展，解决脱贫（监测）95户352人产业发展问题，改善生产条件，增产增收</t>
  </si>
  <si>
    <t>帮助农业产业主体、农户和脱贫（监测）户发展产业, 增收农户和脱贫（监测）户收入,巩固提升脱贫成果；同时，本项目以铸牢中华民族共同体意识为目标，赋予“三个意义”，改善民生(促进民族团结)</t>
  </si>
  <si>
    <t>山界回族乡</t>
  </si>
  <si>
    <t>老屋村</t>
  </si>
  <si>
    <t>湖南伊路顺红糖厂品牌包装设计</t>
  </si>
  <si>
    <t>改建</t>
  </si>
  <si>
    <t>2025.8月</t>
  </si>
  <si>
    <t>2025.9月</t>
  </si>
  <si>
    <t>老屋村湖南伊路顺红糖厂品牌包装设计</t>
  </si>
  <si>
    <t>10万元/处</t>
  </si>
  <si>
    <t>有效促进山界古法红糖产业品牌提升，带动农民增收致富</t>
  </si>
  <si>
    <t>本项目一方面帮助农户解决甘蔗农产品销售，另一方面在古法红糖加工过程中解决就业岗位，带动农民增产增收，同时，本项目以铸牢中华民族共同体意识为目标，赋予“三个意义”，改善民生(促进民族团结)</t>
  </si>
  <si>
    <t>罗白村</t>
  </si>
  <si>
    <t>隆回县楚源山沟沟甘蔗种植专业合作社提质升级</t>
  </si>
  <si>
    <t>2025.10月</t>
  </si>
  <si>
    <t>罗白村隆回县楚源山沟沟甘蔗种植专业合作社提质升级</t>
  </si>
  <si>
    <t>司门前镇</t>
  </si>
  <si>
    <t>五通村</t>
  </si>
  <si>
    <t>2025年五通村连栋钢架大棚及配套设施建设</t>
  </si>
  <si>
    <t>司门前镇人民政府</t>
  </si>
  <si>
    <t>1、标准化连栋钢架大棚3000M2。2、果蔬恒温保鲜2套。
3、智能自动烘干设备2套.</t>
  </si>
  <si>
    <t>带动村集体经济每年稳定创收增加8万元以上。</t>
  </si>
  <si>
    <t>带动脱贫劳动力40人以上，年均增收3000元以上。</t>
  </si>
  <si>
    <t>桃花坪街道</t>
  </si>
  <si>
    <t>小水塘村</t>
  </si>
  <si>
    <t>2025年小水塘村农业设备设施工程</t>
  </si>
  <si>
    <t>桃花坪街道办事处</t>
  </si>
  <si>
    <t>1、建设冷库500m³，烘干机及配套设施2台(套)，喷淋滴灌管网亩35亩。不锈钢储水装置100m³，水肥一体机一套 ，储水池900m³，抽水系统一套。控温单体蔬菜大棚960平方，设备房与控温集装箱3套，配套空调3台。
2、智能设备：蔬菜漂烫机1台1，真空包装机1台，土地耕整设备1台、莲子一体机1台。
3、其它设备:三相四线电力线路水泥电杆及线路400米元，3.5米宽碎石道路109米，高位水箱下设备房地面硬化180平方，电泵房1间</t>
  </si>
  <si>
    <t>80万元</t>
  </si>
  <si>
    <t>项目建成后可为社会年新增供应蔬菜、水果等产品100余吨，预计可年增加收入100万元，年新增利润30万元。</t>
  </si>
  <si>
    <t>带动农户60余户增收，帮扶贫困45余户。</t>
  </si>
  <si>
    <t>小水塘村冷库场地基础建设设施</t>
  </si>
  <si>
    <t>县委组织部</t>
  </si>
  <si>
    <t>场地基础建设设施</t>
  </si>
  <si>
    <t>带动产业发展，解决村民务工，增加集体经济收入</t>
  </si>
  <si>
    <t>改善农户和脱贫户务工和生活条件。带动全村经济</t>
  </si>
  <si>
    <t>遴选2个村</t>
  </si>
  <si>
    <t>2025年设施农业建设</t>
  </si>
  <si>
    <t>相关乡镇（街道）人民政府（办事处）</t>
  </si>
  <si>
    <t>1、新建高效栽植设施。2、新建生态精养设施。3、购置农业生产设备.4、完善其他基础设施，改善基础条件。</t>
  </si>
  <si>
    <t>65万元/家</t>
  </si>
  <si>
    <t>带动脱贫劳动力120人以上，年均增收3000元以上。</t>
  </si>
  <si>
    <t>龙家湾</t>
  </si>
  <si>
    <t>龙家湾村农产品加工项目</t>
  </si>
  <si>
    <t>龙家湾村农产品加工厂房建设约600平米，相关设备购置及安装，以及厂房水电线路改造、装修装饰及周边附属设施建设</t>
  </si>
  <si>
    <t>厂房建设、厂房水电线路改造及装修28万元/项，设备购置安装5万元/项，装修装饰及周边附属设施建设7万元/项</t>
  </si>
  <si>
    <t>改善生产条件水平，带动农户54户162人其中脱贫(监测)人口18户46人增收</t>
  </si>
  <si>
    <t>帮助农业产业主体、农
户和脱贫（监测）户发展产业, 增加农户和脱贫（监测）户收
入,巩固提升脱贫成果</t>
  </si>
  <si>
    <t>2025年度产业帮扶小额信贷贴息</t>
  </si>
  <si>
    <t>为4000余户脱贫人口提供贷款贴息</t>
  </si>
  <si>
    <t>贴息年率3.45-4.75%</t>
  </si>
  <si>
    <t>为4000余户脱贫人口提供贷款贴息，发展产业提供资金保障，增加脱贫户收入</t>
  </si>
  <si>
    <t>北山镇</t>
  </si>
  <si>
    <t>杨田村</t>
  </si>
  <si>
    <t>杨田村1-4组渠道修建工程</t>
  </si>
  <si>
    <t>2025.01.01</t>
  </si>
  <si>
    <t>2025.12.20</t>
  </si>
  <si>
    <t>县财政局</t>
  </si>
  <si>
    <t>北山镇人民政府</t>
  </si>
  <si>
    <t>1-4组0.8m*0.8m*0.8m渠道硬化长320m,10组0.4m*0.4m*0.4m渠道硬化长100M(含1m*0.8*20m挡土墙）</t>
  </si>
  <si>
    <t>灌溉农田120亩、方便农业生产</t>
  </si>
  <si>
    <t>大伍社区</t>
  </si>
  <si>
    <t>2025年北山镇大伍社区1.3.4.5.6.11.12组电排修建及水井改扩建项目</t>
  </si>
  <si>
    <t>新建、维修</t>
  </si>
  <si>
    <t>1、1组电排维修（1万元）；2、11.12组新建电排（13万元）；3、4.5.6组水井改扩建（6万元）</t>
  </si>
  <si>
    <t>20万元/项</t>
  </si>
  <si>
    <t>解决脱贫户53户159人及村民978人农业产业问题,改善生活条件</t>
  </si>
  <si>
    <t>改善脱贫户及农户生活条件，节约劳动力成本</t>
  </si>
  <si>
    <t>高平镇</t>
  </si>
  <si>
    <t>江未村</t>
  </si>
  <si>
    <t>2025年江未村七组刘家院下面农田水圳修建</t>
  </si>
  <si>
    <t>高平镇人民政府</t>
  </si>
  <si>
    <t>七组刘家院下面农田水圳修建长220米，宽0.3米，高0.5米，底厚0.1米.</t>
  </si>
  <si>
    <r>
      <rPr>
        <sz val="10"/>
        <color theme="1"/>
        <rFont val="Times New Roman"/>
        <charset val="134"/>
      </rPr>
      <t>182</t>
    </r>
    <r>
      <rPr>
        <sz val="10"/>
        <color theme="1"/>
        <rFont val="宋体"/>
        <charset val="134"/>
      </rPr>
      <t>元</t>
    </r>
    <r>
      <rPr>
        <sz val="10"/>
        <color theme="1"/>
        <rFont val="Times New Roman"/>
        <charset val="134"/>
      </rPr>
      <t>/</t>
    </r>
    <r>
      <rPr>
        <sz val="10"/>
        <color theme="1"/>
        <rFont val="宋体"/>
        <charset val="134"/>
      </rPr>
      <t>米</t>
    </r>
  </si>
  <si>
    <t>解决脱贫（监测）户36户120人105亩农田水利灌溉问题，改善生产条件，增产增收。</t>
  </si>
  <si>
    <t>改善农户和脱贫（监测）户农田水利灌溉等生产条件，增加农业生产收入</t>
  </si>
  <si>
    <t>颜公村</t>
  </si>
  <si>
    <t>颜公村小闹冲水渠修建工程</t>
  </si>
  <si>
    <t xml:space="preserve"> 小闹冲修建0.6*0.6米灌溉渠300米；两侧修建浆砌保坎，分别长300米，宽0.32米，高1.2米，共230立方米。
</t>
  </si>
  <si>
    <t>解决脱贫户40户198人农田水利灌溉问题，改善生产条件，增产增收。</t>
  </si>
  <si>
    <t>荷田乡</t>
  </si>
  <si>
    <t>广溪村</t>
  </si>
  <si>
    <t>广溪村水毁河堤修复</t>
  </si>
  <si>
    <t>荷田乡人民政府</t>
  </si>
  <si>
    <t>1.荷田乡广溪村1、2组，水毁河堤修复长96米、高3.1米、宽0.8米；2.荷田乡广溪村4、5组，水毁河堤修复长94米、高2.8米、宽0.8米；3.荷田乡广溪村7组，水毁河堤修复长86米、高2.8米、宽0.8米；4.荷田乡广溪村12、13组，水毁河堤修复长97米、高2.8米、宽0.8米。</t>
  </si>
  <si>
    <t>防止河边农田被洪水冲毁，每年可增加粮食收入3万元。</t>
  </si>
  <si>
    <t>三合村</t>
  </si>
  <si>
    <t>2025年三合村农田、水渠项目修建</t>
  </si>
  <si>
    <t>新建、改建、维修</t>
  </si>
  <si>
    <t>380M*3M*0.018M，2组水渠110M*0.6M*1M,8-12组水渠150M*0.3M*0.3m</t>
  </si>
  <si>
    <t>15万元</t>
  </si>
  <si>
    <t>解决脱贫(监测）户25户95人，一般农65户235人劳作问题。</t>
  </si>
  <si>
    <t xml:space="preserve">改善农户和脱贫(监测)户春耕生产便利，增加生产收入。
</t>
  </si>
  <si>
    <t>荷香桥镇</t>
  </si>
  <si>
    <t>天马山村</t>
  </si>
  <si>
    <t>天马山村2025年5.21.23，27组，40*40水渠硬化1800米、</t>
  </si>
  <si>
    <t>荷香桥镇人民政府</t>
  </si>
  <si>
    <t>5.21.23，27组，40*40水渠硬化1800米、</t>
  </si>
  <si>
    <t>解决脱贫人口38户80人的水利灌溉，改善生产条件，增产增收</t>
  </si>
  <si>
    <t>改善农户与脱贫户农田水利灌溉问题，改善生产条件，增加农业生产收入</t>
  </si>
  <si>
    <t>天马山村2025年7.9.15.17.18.24.25.26.27组山塘清淤.30*30水渠硬化维修2500米</t>
  </si>
  <si>
    <t>修复</t>
  </si>
  <si>
    <t>7.9.15.17.18.24.25.26.27组山塘清淤.30*30水渠硬化维修2500米</t>
  </si>
  <si>
    <t>解决脱贫人口82户242人的水利灌溉，改善生产条件，增产增收</t>
  </si>
  <si>
    <t>天马山村2025年水渠硬化维修</t>
  </si>
  <si>
    <t>1级、5、7、9、17、21、24、29、30组水渠修建和维修</t>
  </si>
  <si>
    <t>150元/米，</t>
  </si>
  <si>
    <t>解决脱贫人口189户559人的水利灌溉，改善生产条件，增产增收</t>
  </si>
  <si>
    <t>横板桥镇</t>
  </si>
  <si>
    <t>袁家村</t>
  </si>
  <si>
    <t>袁家村野鸡岭、长塘垅水库灌区渠道修建</t>
  </si>
  <si>
    <t>横板桥镇人民政府</t>
  </si>
  <si>
    <t>修建野鸡岭、长塘垅水库灌区渠道1100米、规格0.3*0.3</t>
  </si>
  <si>
    <t>新建园艺场池塘</t>
  </si>
  <si>
    <t>新建园艺场池塘2口</t>
  </si>
  <si>
    <t>灌溉场内80亩果园，促进农业产业发展</t>
  </si>
  <si>
    <t>花门街道</t>
  </si>
  <si>
    <t>龙富村</t>
  </si>
  <si>
    <t>2024年龙富村16-21组渠道修建及清淤</t>
  </si>
  <si>
    <t>花门街道办事处</t>
  </si>
  <si>
    <t>龙富村16-21组渠道修建及清淤长400m。</t>
  </si>
  <si>
    <t>250元/m</t>
  </si>
  <si>
    <t>改善脱贫（监测）户45户164人50亩农田水利灌溉问题，改善生产条件，增产增收。</t>
  </si>
  <si>
    <t>改善农户和脱贫（监测）户农田水利灌溉等生产条件，增加农业生产收入。</t>
  </si>
  <si>
    <t>八一村</t>
  </si>
  <si>
    <t>2024年八一村5.6.7.8.9.11组三角塘清淤加固</t>
  </si>
  <si>
    <t>1、5.6.7.8.9.11组三角塘清淤：长43mx宽20mx深1.5m，1290m³；2、浆砌石挡土墙：长84mx2.5mx(1.6+0.6)÷2，231m³。</t>
  </si>
  <si>
    <t>清淤：15.78元/m³；挡土墙:354.61元/m³</t>
  </si>
  <si>
    <t>改善脱贫（监测）户30户105人40亩农田水利灌溉问题，改善生产条件，增产增收。</t>
  </si>
  <si>
    <t>2024年八一村14.15.16.17.25道路硬化</t>
  </si>
  <si>
    <t>14.15.16.17.25道路硬化：长290mx宽3.5mx厚0.2m,203m³。</t>
  </si>
  <si>
    <t>500元/m³</t>
  </si>
  <si>
    <t>改善农户和脱贫（监测）25户87人生活环境条件，提高生活质量。</t>
  </si>
  <si>
    <t>改善农户和脱贫（监测）户生活环境条件，提高生活质量。</t>
  </si>
  <si>
    <t>六都寨镇</t>
  </si>
  <si>
    <t xml:space="preserve">新民社区 </t>
  </si>
  <si>
    <t>2025年新民社区5组河堤维修</t>
  </si>
  <si>
    <t>维修</t>
  </si>
  <si>
    <t>六都寨镇人民政府</t>
  </si>
  <si>
    <t>新民社区5组河堤维修浆砌挡土墙181.5立方米</t>
  </si>
  <si>
    <t>391.18元/立方米</t>
  </si>
  <si>
    <t>改善脱贫（监测）户1户5人40亩农田水利灌溉问题，改善生产条件，增产增收</t>
  </si>
  <si>
    <t>枫木</t>
  </si>
  <si>
    <t>枫木村4.5.6.7.8.9.10组河坝灌溉渠修建</t>
  </si>
  <si>
    <t xml:space="preserve"> 枫木村4.5.6.7.8.9.10组河坝灌溉渠：矩形断面尺寸0.4*0.5米
三面砼浇筑:渠长1000米
</t>
  </si>
  <si>
    <t>解决脱贫户47户，232人农田水利灌溉问题改善生产条件，增产增收</t>
  </si>
  <si>
    <t>解决脱贫户47户，232人农田
水利灌溉问题改善生产条件，
增产增收</t>
  </si>
  <si>
    <t>三阁司镇</t>
  </si>
  <si>
    <t>西坪村</t>
  </si>
  <si>
    <t>西坪村水圳修建</t>
  </si>
  <si>
    <t>三阁司镇人民政府</t>
  </si>
  <si>
    <t>修水圳:从石子冲马路罗宝玉田至日字塘，从塘里冲山塘至马顺八屋后共计500米长，规格30*30</t>
  </si>
  <si>
    <t>罗宝玉田至日字塘长100米水圳，方便80人放水，塘里冲至1组马顺八屋后水圳长400米，方便600人放水</t>
  </si>
  <si>
    <t>天子山村</t>
  </si>
  <si>
    <t>天子山村2025年排灌两用水渠</t>
  </si>
  <si>
    <t>对新建河堤内农田进行修建排灌两用水渠，</t>
  </si>
  <si>
    <t>500元/立方米</t>
  </si>
  <si>
    <t>解决脱贫户110户423人及村民400亩农田水利灌溉问题，改善生产条件，增产增收</t>
  </si>
  <si>
    <t>滩头镇</t>
  </si>
  <si>
    <t>桃仙岩村</t>
  </si>
  <si>
    <r>
      <rPr>
        <sz val="10"/>
        <color theme="1"/>
        <rFont val="宋体"/>
        <charset val="134"/>
      </rPr>
      <t>2025</t>
    </r>
    <r>
      <rPr>
        <sz val="10"/>
        <color theme="1"/>
        <rFont val="方正书宋_GBK"/>
        <charset val="134"/>
      </rPr>
      <t>年桃仙岩村</t>
    </r>
    <r>
      <rPr>
        <sz val="10"/>
        <color theme="1"/>
        <rFont val="Calibri"/>
        <charset val="134"/>
      </rPr>
      <t>3</t>
    </r>
    <r>
      <rPr>
        <sz val="10"/>
        <color theme="1"/>
        <rFont val="方正书宋_GBK"/>
        <charset val="134"/>
      </rPr>
      <t>、</t>
    </r>
    <r>
      <rPr>
        <sz val="10"/>
        <color theme="1"/>
        <rFont val="Calibri"/>
        <charset val="134"/>
      </rPr>
      <t>6</t>
    </r>
    <r>
      <rPr>
        <sz val="10"/>
        <color theme="1"/>
        <rFont val="方正书宋_GBK"/>
        <charset val="134"/>
      </rPr>
      <t>、</t>
    </r>
    <r>
      <rPr>
        <sz val="10"/>
        <color theme="1"/>
        <rFont val="Calibri"/>
        <charset val="134"/>
      </rPr>
      <t>7</t>
    </r>
    <r>
      <rPr>
        <sz val="10"/>
        <color theme="1"/>
        <rFont val="方正书宋_GBK"/>
        <charset val="134"/>
      </rPr>
      <t>、</t>
    </r>
    <r>
      <rPr>
        <sz val="10"/>
        <color theme="1"/>
        <rFont val="Calibri"/>
        <charset val="134"/>
      </rPr>
      <t>8</t>
    </r>
    <r>
      <rPr>
        <sz val="10"/>
        <color theme="1"/>
        <rFont val="方正书宋_GBK"/>
        <charset val="134"/>
      </rPr>
      <t>、</t>
    </r>
    <r>
      <rPr>
        <sz val="10"/>
        <color theme="1"/>
        <rFont val="Calibri"/>
        <charset val="134"/>
      </rPr>
      <t>14</t>
    </r>
    <r>
      <rPr>
        <sz val="10"/>
        <color theme="1"/>
        <rFont val="方正书宋_GBK"/>
        <charset val="134"/>
      </rPr>
      <t>、</t>
    </r>
    <r>
      <rPr>
        <sz val="10"/>
        <color theme="1"/>
        <rFont val="Calibri"/>
        <charset val="134"/>
      </rPr>
      <t>20</t>
    </r>
    <r>
      <rPr>
        <sz val="10"/>
        <color theme="1"/>
        <rFont val="方正书宋_GBK"/>
        <charset val="134"/>
      </rPr>
      <t>、</t>
    </r>
    <r>
      <rPr>
        <sz val="10"/>
        <color theme="1"/>
        <rFont val="Calibri"/>
        <charset val="134"/>
      </rPr>
      <t>22</t>
    </r>
    <r>
      <rPr>
        <sz val="10"/>
        <color theme="1"/>
        <rFont val="方正书宋_GBK"/>
        <charset val="134"/>
      </rPr>
      <t>组山塘硬化，</t>
    </r>
    <r>
      <rPr>
        <sz val="10"/>
        <color theme="1"/>
        <rFont val="Calibri"/>
        <charset val="134"/>
      </rPr>
      <t>2</t>
    </r>
    <r>
      <rPr>
        <sz val="10"/>
        <color theme="1"/>
        <rFont val="方正书宋_GBK"/>
        <charset val="134"/>
      </rPr>
      <t>组渠道修建、</t>
    </r>
    <r>
      <rPr>
        <sz val="10"/>
        <color theme="1"/>
        <rFont val="Calibri"/>
        <charset val="134"/>
      </rPr>
      <t>1</t>
    </r>
    <r>
      <rPr>
        <sz val="10"/>
        <color theme="1"/>
        <rFont val="方正书宋_GBK"/>
        <charset val="134"/>
      </rPr>
      <t>组人行桥及附属设施建设项目</t>
    </r>
  </si>
  <si>
    <t>恢复、新建</t>
  </si>
  <si>
    <t>滩头镇人民政府</t>
  </si>
  <si>
    <t>3、6、7、8、14、20、22组共7座山塘清淤硬化 。2组渠道新建0.4*0.5m，长310m 。1组人行桥3m*6m及附属设施建设。</t>
  </si>
  <si>
    <t>30万/村</t>
  </si>
  <si>
    <t>解决脱贫（监测）户 55户183人 120亩农田水利灌溉问题，改善生产条件，增产增收</t>
  </si>
  <si>
    <t>小水塘村长命塘除险加固.倒虹吸维修</t>
  </si>
  <si>
    <t>新建、续建</t>
  </si>
  <si>
    <t>塘坝除险加固.倒虹吸维修</t>
  </si>
  <si>
    <t>7万元/处</t>
  </si>
  <si>
    <t>解决脱贫（监测）20户55人120亩农田水利灌溉问题，改善生产条件，增产增收。</t>
  </si>
  <si>
    <t>改善农户和脱贫户农田水利灌溉等生产条件，增加农业生产收入.</t>
  </si>
  <si>
    <t>小水塘村新建渠道维修加固浆砌石</t>
  </si>
  <si>
    <t>7.8.12.13组渠道维修加固浆砌石工程</t>
  </si>
  <si>
    <t>33万元/处</t>
  </si>
  <si>
    <t>解决脱贫（监测）16户60人82亩农田水利灌溉问题，改善生产条件，增产增收。</t>
  </si>
  <si>
    <t>2025年6月</t>
  </si>
  <si>
    <t>2025年11月</t>
  </si>
  <si>
    <t>柳桥片、小水片渠道维修加固浆砌石工程</t>
  </si>
  <si>
    <t>40万元/处</t>
  </si>
  <si>
    <t>小水塘村水利设施建设</t>
  </si>
  <si>
    <t>30万元/处</t>
  </si>
  <si>
    <t>九龙村</t>
  </si>
  <si>
    <t>九龙村9、10组山塘加固</t>
  </si>
  <si>
    <t>九龙村9、10组山塘储水量6500方，清淤50米*40米*1米，塘坝加固和绑坑长40*高3米*宽1.3米.</t>
  </si>
  <si>
    <t>受益86户，解决124亩农田灌慨用水</t>
  </si>
  <si>
    <t>2025年小型农业水利设施建设</t>
  </si>
  <si>
    <t>县水利局</t>
  </si>
  <si>
    <t>山塘清淤维修300处、泵站改造3处、畅通“中梗阻”渠道6公里。</t>
  </si>
  <si>
    <t>1、山塘清淤整治：骨干山塘4万一座，一般山塘2万一座。
2、改造泵站：流量≤10立方米每秒或装机≤1000千瓦，奖补标准为4万元/处。
3、畅通“中梗阻”渠道：断面尺寸300×300mm≤B×H≤600×600mm，，奖补标准为20万元/公里；断面尺寸B×H&gt;600×600mm，奖补标准为40万元/公里。</t>
  </si>
  <si>
    <t>新增蓄水能力60万立方米，新增恢复灌溉面积9000亩，改善灌溉面积15000亩。</t>
  </si>
  <si>
    <t>投工投劳16000个</t>
  </si>
  <si>
    <t>小沙江镇</t>
  </si>
  <si>
    <t>花龙村</t>
  </si>
  <si>
    <t>花龙村14组水渠维修</t>
  </si>
  <si>
    <t>2025.9.1</t>
  </si>
  <si>
    <t>2025.10.30</t>
  </si>
  <si>
    <t>小沙江镇人民政府</t>
  </si>
  <si>
    <t>水渠硬化400米</t>
  </si>
  <si>
    <t>改善43户102人生产条件</t>
  </si>
  <si>
    <t>改善6户26人生产条件</t>
  </si>
  <si>
    <t>花龙村13组水渠硬化</t>
  </si>
  <si>
    <t>2025.10.1</t>
  </si>
  <si>
    <t>水渠硬化300米</t>
  </si>
  <si>
    <t>改善38户113人生产条件</t>
  </si>
  <si>
    <t>改善7户32人生产条件</t>
  </si>
  <si>
    <t>鸭田镇</t>
  </si>
  <si>
    <t>横金</t>
  </si>
  <si>
    <t>横金1组水口里至3组水渠新建项目</t>
  </si>
  <si>
    <t>鸭田镇人民政府</t>
  </si>
  <si>
    <t>新建水渠长：1250m，宽：0.3m、高：0.3m、厚：0.1m</t>
  </si>
  <si>
    <t>水渠新建160元/米</t>
  </si>
  <si>
    <t>解决200亩农田的灌溉问题</t>
  </si>
  <si>
    <t>改善附近农户及脱贫户生产条件，改善200亩农田水利灌溉问题，促进增产增收</t>
  </si>
  <si>
    <t>游家村</t>
  </si>
  <si>
    <t>游家村2、3、4、13、14水渠修建</t>
  </si>
  <si>
    <t>2、3、4、13、14修水渠1000米、宽30公分、高30公分</t>
  </si>
  <si>
    <t>灌溉150余亩农田</t>
  </si>
  <si>
    <t>岩口镇</t>
  </si>
  <si>
    <t>棋盘村</t>
  </si>
  <si>
    <t>棋盘村2025年基础设施建设</t>
  </si>
  <si>
    <t>2025/12月</t>
  </si>
  <si>
    <t>岩口镇人民政府</t>
  </si>
  <si>
    <t>山塘维修、渠道修建、电排管道延申</t>
  </si>
  <si>
    <t>解决脱贫户监测户42户132人共260亩水田灌溉问题</t>
  </si>
  <si>
    <t>解决脱贫户监测户42户132人共260亩水田灌溉问题，促进群众增产增收，带动就业岗位6人。</t>
  </si>
  <si>
    <t>10个产烟乡镇</t>
  </si>
  <si>
    <t>148个村</t>
  </si>
  <si>
    <t>2025年烤烟种植项目</t>
  </si>
  <si>
    <t>县农业综合服务中心</t>
  </si>
  <si>
    <t>全县烤烟种植面积2.6万亩及烤烟基础设施，预计收购烟叶6万担</t>
  </si>
  <si>
    <t>生产补贴80元/担和烟夹补贴20元/担</t>
  </si>
  <si>
    <t>预计受益脱贫户50户120人，一般农户450户1491人，人均增收1100元以上</t>
  </si>
  <si>
    <t>2025年县级示范社和示范家庭农场奖补</t>
  </si>
  <si>
    <t>县农经站</t>
  </si>
  <si>
    <t>通过示范创建，支持50家示范社和示范场。奖补资金主要用于农业生产服务设施和基地建设；引导农产品质量与认证；进行技术推广、培训和信息服务</t>
  </si>
  <si>
    <t>2－3万元/个</t>
  </si>
  <si>
    <t xml:space="preserve"> 通过项目支持，帮助50家经营主体改善生产经营条件、基础设施建设、技术服务中的一些困难，推进标准化生产、专业化服务、产业化经营、不断提升经营主体能力水平</t>
  </si>
  <si>
    <t>帮助农业产业主体、农户和脱贫（监测）户发展产业,增加农户和脱贫（监测）户收入,巩固提升脱贫成果</t>
  </si>
  <si>
    <t>天子山村2025年养殖基地基础建设</t>
  </si>
  <si>
    <t>对两个养殖基地进行基础性投入，带到养殖产业发展</t>
  </si>
  <si>
    <t>增加村级集体经济收入，解决脱贫（监测）户110户423人产业发展规模，改善生产条件，增产增收</t>
  </si>
  <si>
    <t>帮助农业产业养殖户和脱贫（监测）户发展产业,增收农户和脱贫（监测）户收入,巩固提升脱贫成果，提升村民幸福指数</t>
  </si>
  <si>
    <t>四方井村、架枧村、南寺村、老屋村</t>
  </si>
  <si>
    <t>山界回族乡三辣、甘蔗种植基地建设</t>
  </si>
  <si>
    <t>2025.5月</t>
  </si>
  <si>
    <t>提升民族地区农产品量化产值，促进沿线群众增收创收</t>
  </si>
  <si>
    <t>本项目一方面帮助农户解决山界传统三辣农产品销售，另一方面在三辣种植过程中解决就业岗位，带动农民增产增收，同时，本项目以铸牢中华民族共同体意识为目标，赋予“三个意义”，改善民生(促进民族团结)</t>
  </si>
  <si>
    <t>小水塘村产业基地配套基础设施建设</t>
  </si>
  <si>
    <t>荷花基地基础设施建设1处/10万元;蔬菜种植基地配套基础设施1处/10万元</t>
  </si>
  <si>
    <t>全县各村</t>
  </si>
  <si>
    <t>2025年省重点产业项目</t>
  </si>
  <si>
    <t>省重点企业培育扶持金银花、蔬菜、百合等“一特两辅”特色主导产业主体、扶持村级集体经济</t>
  </si>
  <si>
    <t>20-100万/项</t>
  </si>
  <si>
    <t>项目预计受益户2468户6350人，人均增收800元以上，培育扶持特色主导产业主体，全县特色主导产业产值增长15%</t>
  </si>
  <si>
    <t>帮助农业产业主体、农户和脱贫（监测）户发展产业, 增收农户和脱贫（监测）户收入,巩固提升脱贫成果；</t>
  </si>
  <si>
    <t>2025年县重点产业项目</t>
  </si>
  <si>
    <t>县重点企业培育扶持金银花、蔬菜、百合等“一特两辅”特色主导产业主体、扶持村级集体经济</t>
  </si>
  <si>
    <t>3-10万/项</t>
  </si>
  <si>
    <t>项目预计受益户2765户6428人，人均增收800元以上，培育扶持产业主体，全县特色产业产值增长15%</t>
  </si>
  <si>
    <t>2025年支持新增监测户发展农业产业进行补助</t>
  </si>
  <si>
    <t>支持有产业发展能力和产业发展意愿的监测户发展产业，增加其生产经营性收入</t>
  </si>
  <si>
    <t>1500/人</t>
  </si>
  <si>
    <t>支持县内符合条件的监测户、乡镇集中安置易地搬迁户发展农业产业，帮扶670人以上，实现人均增加生产经营性收入1500元以上，增加奖补资金不超过1500元/人</t>
  </si>
  <si>
    <t>龙家湾村经济场菌类产业项目建设</t>
  </si>
  <si>
    <t>菌类产业基地产业建设运营，包括菌种购买、技术服务、包装费用、运行管理及配套设施建设等</t>
  </si>
  <si>
    <t>44万元/项</t>
  </si>
  <si>
    <t>增加农户52户198人其中脱贫（监测）户22户68人收入，提高生活水平；增加村级集体经济收入</t>
  </si>
  <si>
    <t>隆回县望云山国有林场2025年欠发达国有林场产业发展项目</t>
  </si>
  <si>
    <t>隆回县林业局</t>
  </si>
  <si>
    <t>隆回县望云山国有林场</t>
  </si>
  <si>
    <t>石半寺工区林下种植中药材（沙参）60亩及相关配套设施</t>
  </si>
  <si>
    <t>完成林下种植中药材（沙参）60亩及相关配套设施建设，带动林场林下经济产业发展</t>
  </si>
  <si>
    <t>隆回县木瓜山国有林场2025年欠发达国有林场产业发展项目</t>
  </si>
  <si>
    <t>隆回县木瓜山国有林场</t>
  </si>
  <si>
    <t>干山工区建设柏木良种种苗繁育基地35亩（含围栏及喷灌设施）</t>
  </si>
  <si>
    <t>新建苗圃地35亩，围栏1200米，喷灌设施2套，改善我场林木种苗生产经营结构和布局，使种苗生产进入良种化、基地化、 规模化层次；为培育高质量的后备森林资源提供遗传品质优良的苗木。</t>
  </si>
  <si>
    <t>隆回白马山国有林场2025年欠发达国有林场林下经济项目</t>
  </si>
  <si>
    <t>隆回县白马山国有林场</t>
  </si>
  <si>
    <t>牛厂坳工区沼泽地种植65亩泥炭藓,其中含泥炭藓种植种子、整地、搭建围栏等</t>
  </si>
  <si>
    <t>完成种植65亩泥炭藓，其中含泥炭藓种植种子、整地、搭建围栏等；解决林场职工及当地村民15户60人的就业；对区域生态系统功能完善和生态环境的改善有促进作用</t>
  </si>
  <si>
    <t>有关村</t>
  </si>
  <si>
    <t>2025年扶持村级集体经济项目</t>
  </si>
  <si>
    <t>县委组织部县农经站</t>
  </si>
  <si>
    <t>全县25个乡镇（街道）新一轮发展壮大新型村级集体经济和红色美丽村庄建设扶持计划</t>
  </si>
  <si>
    <t>1350万元/项</t>
  </si>
  <si>
    <t>可招收脱贫(监测)人员务工，惠及脱贫（监测）人口92091户7113人</t>
  </si>
  <si>
    <t>1.可吸收脱贫（监测）人口务工14人；2.个人月收入达1000元以上；3.村集体预计收益5万元/年</t>
  </si>
  <si>
    <t>2025年度雨露计划职业教育补助</t>
  </si>
  <si>
    <t>对就读中等职业学校、高职高专院校、技师学院已注册普通全日制正式学籍的本县脱贫户家族子女（含监测对象），落实助学补助政策</t>
  </si>
  <si>
    <t>1500元/人/学期</t>
  </si>
  <si>
    <t>受助家庭子女雨露计划职业学历助学补助实现“应补尽补”，资金发放及时率100%</t>
  </si>
  <si>
    <t>对本县脱贫户家族子女，落实帮扶助学补助政策,提高脱贫户家族子女文化水平</t>
  </si>
  <si>
    <t>2025年度隆回县乡村致富带头人培训</t>
  </si>
  <si>
    <t>乡村振兴致富带头人培训280人以上</t>
  </si>
  <si>
    <t>440元/人/天</t>
  </si>
  <si>
    <t>培训人员帮扶带动500以上村民增收，巩固提升脱贫成果，促进乡村产业振兴</t>
  </si>
  <si>
    <t>帮扶带动500人以上脱贫人口增收人均1000元以上，至少带动1年</t>
  </si>
  <si>
    <t>2025年北山镇村级保洁员工资</t>
  </si>
  <si>
    <t>北山镇2024年村级保洁员（脱贫和监测户）46人,12个月工资,1200元/月.人</t>
  </si>
  <si>
    <t>1200元/月.人</t>
  </si>
  <si>
    <t>解决脱贫（监测）人口46人就业，增加脱贫（监测）户收入</t>
  </si>
  <si>
    <t>改善脱贫（监测）户和农户生活条件，显著提升人居环境</t>
  </si>
  <si>
    <t>大水田乡</t>
  </si>
  <si>
    <t>2025年大水田乡村级保洁员工资</t>
  </si>
  <si>
    <t>大水田乡人民政府</t>
  </si>
  <si>
    <t>大水田乡村级保洁员（脱贫和监测户）16人,12个月工资,1200元/月.人</t>
  </si>
  <si>
    <t>解决脱贫（监测）户16户，家庭人口56人.共有16人就业.增加农户和脱贫户（监测）收入.</t>
  </si>
  <si>
    <t>2025年高平镇村级保洁员工资</t>
  </si>
  <si>
    <t>高平镇村级保洁员（脱贫和监测户）81人,12个月工资,1200元/月.人</t>
  </si>
  <si>
    <t>解决脱贫（监测）户81人就业，增加脱贫（监测）户收入</t>
  </si>
  <si>
    <t>改善农户和脱贫（监测）户人居环境条件，提升村民幸福指数</t>
  </si>
  <si>
    <t>2025年荷田乡村级保洁员工资</t>
  </si>
  <si>
    <t>荷田乡2024年级保洁员（脱贫和监测户）30人,12个月工资,1200元/月/人</t>
  </si>
  <si>
    <t>解决脱贫28人和监测户2人就业，增加脱贫（监测）户收入</t>
  </si>
  <si>
    <t>改善脱贫（监测）户和农户生活环境条件，显著提升人居环境</t>
  </si>
  <si>
    <t>2025年荷香桥镇村级保洁员工资</t>
  </si>
  <si>
    <t>荷香桥镇2024年村级保洁员（脱贫和监测户）63人,12个月工资,1200元/月.人</t>
  </si>
  <si>
    <t>解决脱贫（监测）人口63人就业，增加脱贫（监测）户收入</t>
  </si>
  <si>
    <t>2025年横板桥镇村级保洁员工资</t>
  </si>
  <si>
    <t>横板桥镇村级保洁员（脱贫和监测户）52人,12个月工资,1200元/月.人</t>
  </si>
  <si>
    <t>解决脱贫人口52人就业，增加农户和脱贫户收入</t>
  </si>
  <si>
    <t>2025年虎形山瑶族乡村级保洁员工资</t>
  </si>
  <si>
    <t>虎形山瑶族乡村级保洁员（脱贫和监测户）20人，12个月工资，1200元/月·人</t>
  </si>
  <si>
    <t>解决脱贫（监测）人口20人就业，增加脱贫户（监测）收入</t>
  </si>
  <si>
    <t>改善脱贫（监测）户生活条件，显著提升人居环境</t>
  </si>
  <si>
    <t>2025年花门街道村级保洁员工资</t>
  </si>
  <si>
    <t>花门街道2024年村级保洁员（脱贫和监测户）77人,12个月工资,1200元/月.人</t>
  </si>
  <si>
    <t>解决脱贫（监测）人口77人就业，增加脱贫（监测）户收入</t>
  </si>
  <si>
    <t>金石桥镇</t>
  </si>
  <si>
    <t>2025年金石桥镇村级保洁员工资</t>
  </si>
  <si>
    <t>金石桥镇人民政府</t>
  </si>
  <si>
    <t>金石桥镇村级保洁员（脱贫和监测户）69人,12个月工资,1200元/月.人</t>
  </si>
  <si>
    <t>解决脱贫（监测）户69户，受益家庭人口277人，脱贫（监测）就业人员69人</t>
  </si>
  <si>
    <t>改善脱贫户和农户生活条件，显著提升人居环境</t>
  </si>
  <si>
    <t>2025年六都寨镇村级保洁员工资</t>
  </si>
  <si>
    <t>六都寨镇2024年村级保洁员（脱贫和监测户）62人,12个月工资,1200元/月.人</t>
  </si>
  <si>
    <t>解决脱贫（监测）人口62人就业，增加农户和脱贫户（监测）收入</t>
  </si>
  <si>
    <t>罗洪镇</t>
  </si>
  <si>
    <t>2025年罗洪镇村级保洁员工资</t>
  </si>
  <si>
    <t>罗洪镇人民政府</t>
  </si>
  <si>
    <t>村级脱贫（监测）户保洁员27人,12个月工资,1200元/月.人</t>
  </si>
  <si>
    <t>解决脱贫（监测）户27户27人就业，增加农户和脱贫（监测）户收入</t>
  </si>
  <si>
    <t>改善农户和脱贫（监测）户生活条件，显著提升人居环境</t>
  </si>
  <si>
    <t>麻塘山乡</t>
  </si>
  <si>
    <t>2025年麻塘山乡村级保洁员工资</t>
  </si>
  <si>
    <t>麻塘山乡人民政府</t>
  </si>
  <si>
    <t>麻塘山乡村级保洁员（脱贫和监测户）17人,12个月工资,1200元/月.人</t>
  </si>
  <si>
    <t>解决脱贫（监测）人口17人就业，增加脱贫（监测）户收入</t>
  </si>
  <si>
    <t>南岳庙镇</t>
  </si>
  <si>
    <t>2025年南岳庙镇村级保洁员工资</t>
  </si>
  <si>
    <t>南岳庙镇人民政府</t>
  </si>
  <si>
    <t>南岳庙镇2024年村级保洁员（脱贫和监测户）35人,12个月工资,1200元/月.人</t>
  </si>
  <si>
    <t>解决脱贫（监测）人口35人就业，增加农户和脱贫户（监测）收入</t>
  </si>
  <si>
    <t>改善农户和脱贫（监测）和农户生活条件，显著提升人居环境</t>
  </si>
  <si>
    <t>2025年七江镇村级保洁员工资</t>
  </si>
  <si>
    <t>七江镇2024年村级保洁员（脱贫和监测户）57人,12个月工资,1200元/月.人</t>
  </si>
  <si>
    <t>解决脱贫（监测）人口57人就业，增加脱贫（监测）户收入</t>
  </si>
  <si>
    <t>三阁司镇四季度2024年村级保洁员工资</t>
  </si>
  <si>
    <t>三阁司镇村级保洁员（脱贫和监测户）74人,12个月工资,1200元/月.人</t>
  </si>
  <si>
    <t>解决脱贫人口74人就业，增加农户和脱贫户收入</t>
  </si>
  <si>
    <t>2025年山界回族乡村级保洁员工资</t>
  </si>
  <si>
    <t>山界回族乡人民政府</t>
  </si>
  <si>
    <t>山界回族乡村级保洁员（脱贫和监测户）27人,12个月工资,1200元/月.人</t>
  </si>
  <si>
    <t>解决脱贫（监测）人口27人就业，增加脱贫（监测）户收入</t>
  </si>
  <si>
    <t>2025年司门前镇村级保洁员工资</t>
  </si>
  <si>
    <t>司门前镇村级保洁员（脱贫和监测户）61人,12个月工资,1200元/月.人</t>
  </si>
  <si>
    <t>解决脱贫（监测）人口61人就业，增加脱贫户（监测）收入.</t>
  </si>
  <si>
    <t>改善脱贫（监测）户和农户生活条件，显著提升人居环境.</t>
  </si>
  <si>
    <t>2025年滩头镇村级保洁员工资</t>
  </si>
  <si>
    <t>滩头镇2024年级保洁员（脱贫和监测户）88人,12个月工资,1200元/月/人</t>
  </si>
  <si>
    <t>解决脱贫80人和监测户8人就业，增加脱贫（监测）户收入</t>
  </si>
  <si>
    <t>2025年桃花坪街道村级保洁员工资</t>
  </si>
  <si>
    <t>桃花坪街道村级保洁员（脱贫和监测户）77人,12个月工资,1200元/月.人</t>
  </si>
  <si>
    <t>解决脱贫(监测)人口77人就业，增加脱贫(监测)户收入</t>
  </si>
  <si>
    <t>西洋江镇</t>
  </si>
  <si>
    <t>2025年西洋江镇村级保洁员工资</t>
  </si>
  <si>
    <t>西洋江镇人民政府</t>
  </si>
  <si>
    <t>西洋江镇村保洁员（脱贫和监测户）41人,12个月工资,1200元/月.人</t>
  </si>
  <si>
    <t>解决脱贫（监测）人口41人就业，增加脱贫户收入</t>
  </si>
  <si>
    <t>2025年小沙江镇村级保洁员工资</t>
  </si>
  <si>
    <t>小沙江镇村级脱贫户（监测户）保洁员28人,12个月工资,1200元/月.人</t>
  </si>
  <si>
    <t>1200元/人/月</t>
  </si>
  <si>
    <t>解决脱贫（监测）人口28人就业，增加农户和脱贫户收入</t>
  </si>
  <si>
    <t>2025年鸭田镇村级保洁员工资</t>
  </si>
  <si>
    <t>鸭田镇村级保洁员（脱贫和监测户）32人,12个月工资,1200元/月.人</t>
  </si>
  <si>
    <t>解决脱贫（监测）户32就业，增加脱贫（监测）户收入</t>
  </si>
  <si>
    <t>2025年岩口镇村级保洁员工资</t>
  </si>
  <si>
    <t>岩口镇村级保洁员（脱贫和监测户）69人,12个月工资,1200元/月.人</t>
  </si>
  <si>
    <t>解决脱贫（监测）人口69人就业，增加农户和脱贫户（监测）收入</t>
  </si>
  <si>
    <t>2025年羊古坳镇村级保洁员工资</t>
  </si>
  <si>
    <t>羊古坳镇村级保洁员（脱贫和监测户）32人,12个月工资,1200元/月.人</t>
  </si>
  <si>
    <t>解决脱贫（监测）户32人就业，增加脱贫户收入</t>
  </si>
  <si>
    <t>周旺镇</t>
  </si>
  <si>
    <t>2025年周旺镇村级保洁员工资</t>
  </si>
  <si>
    <t>周旺镇人民政府</t>
  </si>
  <si>
    <t>周旺镇2024年村级保洁员（脱贫和监测户）37人,12个月工资,1200元/月.人</t>
  </si>
  <si>
    <t>解决脱贫（监测）人口37人就业，增加农户和脱贫户（监测）收入</t>
  </si>
  <si>
    <t>2024年度就业帮扶车间稳岗补贴</t>
  </si>
  <si>
    <t>2025/11/31</t>
  </si>
  <si>
    <t>县人社局</t>
  </si>
  <si>
    <t>对2024年度在就业帮扶车间就业6个月以上且工资达6000元以上，按2000元/人发放稳岗补贴。</t>
  </si>
  <si>
    <t>2000元/人</t>
  </si>
  <si>
    <t>解决脱贫户（含监测对象）2500人就业，脱贫户数141户增收</t>
  </si>
  <si>
    <t>2023年度就业帮扶车间就业稳岗补贴</t>
  </si>
  <si>
    <t>对2023年度在就业帮扶车间就业6个月以上且工资达6000元以上，按2000元/人发放稳岗补贴。</t>
  </si>
  <si>
    <t>解决脱贫户（含监测对象）2327人就业，脱贫户数121户增收</t>
  </si>
  <si>
    <t>2024年建筑施工人员培训技术培训项目</t>
  </si>
  <si>
    <t>县委组织部县住建局</t>
  </si>
  <si>
    <t>对全县25个乡镇、572个村培育一批懂管理、懂施工的乡村建筑工人</t>
  </si>
  <si>
    <t>100万元/项</t>
  </si>
  <si>
    <t>培训脱贫户及监测户3000户以上，培育一批懂管理、懂施工的乡村建筑工人</t>
  </si>
  <si>
    <t>通过技术培训，不断提高脱贫户、监测户、分散搬迁户、高素质农民技能技术，增强增收手段</t>
  </si>
  <si>
    <t>2025年转移就业交通补助</t>
  </si>
  <si>
    <t>对外出务工的脱贫(监测)劳动力发放一次性交通补贴</t>
  </si>
  <si>
    <t>省外400元/人、省内市外200元/人、市内县外100元/人</t>
  </si>
  <si>
    <t>解决脱贫(监测）人口15000就业，增加脱贫(监测）户收入</t>
  </si>
  <si>
    <t>解决农户和脱贫(监测）户就业，增加农户和脱贫(监测）户收入</t>
  </si>
  <si>
    <t>2025年龙富村8个集中居民区安装及维修太阳能路灯</t>
  </si>
  <si>
    <t>全村8个集中居民区维修太阳能路灯50盏，新安装太阳能路灯100盏(不带杆）。</t>
  </si>
  <si>
    <t>维修：680元/盏；新安装：600元/盏</t>
  </si>
  <si>
    <t>解决脱贫（监测）户108户395人安全出行问题，改善生产生活条件。</t>
  </si>
  <si>
    <t>改善农户和脱贫（监测）户安全出行，美化环境，提高村民幸福指数。</t>
  </si>
  <si>
    <t>五里村</t>
  </si>
  <si>
    <t>三阁司镇五里村5个集中居民区公共照明设施</t>
  </si>
  <si>
    <t>5个集中居民区公共照明设施70盏路灯</t>
  </si>
  <si>
    <r>
      <rPr>
        <sz val="10"/>
        <color theme="1"/>
        <rFont val="Times New Roman"/>
        <charset val="134"/>
      </rPr>
      <t>1400</t>
    </r>
    <r>
      <rPr>
        <sz val="10"/>
        <color theme="1"/>
        <rFont val="宋体"/>
        <charset val="134"/>
      </rPr>
      <t>元</t>
    </r>
    <r>
      <rPr>
        <sz val="10"/>
        <color theme="1"/>
        <rFont val="Times New Roman"/>
        <charset val="134"/>
      </rPr>
      <t>/</t>
    </r>
    <r>
      <rPr>
        <sz val="10"/>
        <color theme="1"/>
        <rFont val="宋体"/>
        <charset val="134"/>
      </rPr>
      <t>盏</t>
    </r>
  </si>
  <si>
    <r>
      <rPr>
        <sz val="10"/>
        <color theme="1"/>
        <rFont val="宋体"/>
        <charset val="134"/>
      </rPr>
      <t>解决脱贫（监测）户121户393人晚上安全出行</t>
    </r>
    <r>
      <rPr>
        <sz val="10"/>
        <color theme="1"/>
        <rFont val="Times New Roman"/>
        <charset val="134"/>
      </rPr>
      <t>,</t>
    </r>
    <r>
      <rPr>
        <sz val="10"/>
        <color theme="1"/>
        <rFont val="宋体"/>
        <charset val="134"/>
      </rPr>
      <t>改善生产生活条件</t>
    </r>
  </si>
  <si>
    <t>改善农户和脱贫（监测）户安全出行等生产生活条件,节约出行成本</t>
  </si>
  <si>
    <t>杨田村5.6.8.9组道硬化</t>
  </si>
  <si>
    <t xml:space="preserve">  5.6.8.9组道硬化550m*3.5m*0.2m，预算19.8万元；村主干道9.11.12水毁维修35m(含10m*3m*1m挡土墙）</t>
  </si>
  <si>
    <t>方便全村人民出行及生产，增产增收</t>
  </si>
  <si>
    <t>2025年北山镇大伍社区15.16.17组堡坎修建</t>
  </si>
  <si>
    <t>15.16.17组堡坎修建263方</t>
  </si>
  <si>
    <t>380元/方</t>
  </si>
  <si>
    <t>解决脱贫（监测）户26户80人安全出行问题，改善生产生活条件</t>
  </si>
  <si>
    <t>颜公村大竹山机耕道修建</t>
  </si>
  <si>
    <t>大竹山修建机耕道长600米，宽3.5米，厚0.3米，其中挖山机耕道长200米；铺设内径60厘米水泥涵管长200米；两侧修建浆砌保坎，分别长400米，宽0.4米，高1米，共320立方米。</t>
  </si>
  <si>
    <t>解决305人160余亩农田收割与灌溉问题</t>
  </si>
  <si>
    <t>红锦村</t>
  </si>
  <si>
    <t>2025年红锦村夏景入户路硬化工程</t>
  </si>
  <si>
    <t>红锦村夏景入户路硬化工程，工程总造价32.323万元。明细如下：
1.李洪先屋侧至王云福家，长度180M×宽度3.0M×厚度0.18M=97.2m³×600元/m³=58320元；
2.罗富文屋侧至周贤友家，长度201M×宽度3.5M×厚度0.18M=126.63m³×600元/m³=75978元；
3.李建文屋前至李洪海老屋边，长度500M×宽度3.5M×厚度0.18M=315m³×600元/m³=189000元。</t>
  </si>
  <si>
    <t>36.69万元/公里</t>
  </si>
  <si>
    <t>解决脱贫（监测）户21户102人安全出行,改善生产生活条件。</t>
  </si>
  <si>
    <t>2025年红锦村横岭16.17组周兵华屋边至李谟湘屋边硬化路提质改造工程</t>
  </si>
  <si>
    <t>提质改造</t>
  </si>
  <si>
    <t>红锦村横岭16.17组周兵华屋边至李谟湘屋边硬化路提质改造工程，工程总造价18.9万元。明细如下：
硬化路建设规模：长度500M、宽度3.5M、厚度0.18M。</t>
  </si>
  <si>
    <t>37.8万元/公里</t>
  </si>
  <si>
    <t>解决脱贫（监测）户40户226人安全出行,改善生产生活条件。</t>
  </si>
  <si>
    <t>2025年红锦村李早秀屋边至刘琼屋边村主干道提质改造工程</t>
  </si>
  <si>
    <t>红锦村李早秀屋边至刘琼屋边村主干道提质改造。工程总造价487775元，明细如下：                              
①新建过水涵洞2处造2万；
②清洗路面、抹油膏、铺设格栅网共计42525元：4.5m×1050M×9元/㎡；                           
③李早秀屋边至刘琼屋边道路1050米提质改造造价425250元：（4.5M×1050M×0.06M×1500元/m³ =425250 ）</t>
  </si>
  <si>
    <t>46.5万元/公里</t>
  </si>
  <si>
    <t>解决脱贫（监测）户63户260人安全出行,改善生产生活条件。</t>
  </si>
  <si>
    <t>2025年红锦村组道路硬化工程</t>
  </si>
  <si>
    <t>红锦村组道路硬化工程，工程总造价41.58万元。明细如下：
1.马中实屋边至李基泉、李勇超、蔡昌同、李宪屋边1100M×宽度3.5M×厚度0.18M/m³=693m³×600元/方=415800元。</t>
  </si>
  <si>
    <t>解决脱贫（监测）户22户86人安全出行,改善生产生活条件。</t>
  </si>
  <si>
    <t>2025年红锦村杨才冲袁愈强屋边至高冲院子硬化工程</t>
  </si>
  <si>
    <t xml:space="preserve">红锦村杨才冲袁愈强屋边至高冲院子硬化工程，工程总造价37.8万元。明细如下：
1.杨才冲袁愈强屋边至高冲院子1000M×宽度3.5M×厚度0.18M=630m³×600元/方=378000元。
</t>
  </si>
  <si>
    <t>解决脱贫（监测）户5户18人安全出行,改善生产生活条件。</t>
  </si>
  <si>
    <t>2025年红锦村入户路硬化工程</t>
  </si>
  <si>
    <t xml:space="preserve">红锦村入户路硬化工程，工程总造价20.6388万元。明细如下：
1.18组李谟聪屋边至18组组道66M×宽度3.5M×厚度0.18M=41.58m³×600元/方=24948元；
2.8组刘菊华屋后至阳恩才屋边400M×宽度3.5M×厚0.18M=252m³×600元/方=151200元；
3.14组李洪林屋边至15组组道50M×宽度3.5M×厚0.18M=31.5m³×600元/方=18900元；
4.12组周玉华屋边至袁信光屋边30M×宽度3.5M×厚0.18M=18.9m³×600元/方=11340元
</t>
  </si>
  <si>
    <t>解决脱贫（监测）户6户22人安全出行,改善生产生活条件。</t>
  </si>
  <si>
    <t>杨桥村</t>
  </si>
  <si>
    <t>2025年杨桥村土田里至野堂里村主干道排水渠修建</t>
  </si>
  <si>
    <t>杨桥村土田里至野堂里村主干道排水渠修建长1000米，高0.5米，厚0.15米，宽0.5米，底砼0.1米。</t>
  </si>
  <si>
    <t>230元/米</t>
  </si>
  <si>
    <t>改善脱贫（监测）户224户660人安全出行问题</t>
  </si>
  <si>
    <t>2025年杨桥村枫树下村主干道堡坎修建</t>
  </si>
  <si>
    <t>杨桥村枫树下村主干道堡坎修建长200米，宽1米，高1米，浆砌石200立方米。</t>
  </si>
  <si>
    <t>350元/立方</t>
  </si>
  <si>
    <t>2025年江未村石马江河堤道路堡坎维修</t>
  </si>
  <si>
    <t>石马江河堤道路堡坎维修长22米，宽2米，高3米，132立方米。</t>
  </si>
  <si>
    <r>
      <rPr>
        <sz val="10"/>
        <color theme="1"/>
        <rFont val="Times New Roman"/>
        <charset val="134"/>
      </rPr>
      <t>378</t>
    </r>
    <r>
      <rPr>
        <sz val="10"/>
        <color theme="1"/>
        <rFont val="宋体"/>
        <charset val="134"/>
      </rPr>
      <t>元</t>
    </r>
    <r>
      <rPr>
        <sz val="10"/>
        <color theme="1"/>
        <rFont val="Times New Roman"/>
        <charset val="134"/>
      </rPr>
      <t>/</t>
    </r>
    <r>
      <rPr>
        <sz val="10"/>
        <color theme="1"/>
        <rFont val="宋体"/>
        <charset val="134"/>
      </rPr>
      <t>立方</t>
    </r>
  </si>
  <si>
    <t>解决脱贫（监测）户83户283人安全出行,改善生产生活条件。</t>
  </si>
  <si>
    <t>2025年江未村四组青草冲路面硬化</t>
  </si>
  <si>
    <t>4组青草冲道路硬化修建长400米，宽3.5米,厚0.2米。</t>
  </si>
  <si>
    <r>
      <rPr>
        <sz val="10"/>
        <color theme="1"/>
        <rFont val="Times New Roman"/>
        <charset val="134"/>
      </rPr>
      <t>27.5</t>
    </r>
    <r>
      <rPr>
        <sz val="10"/>
        <color theme="1"/>
        <rFont val="宋体"/>
        <charset val="134"/>
      </rPr>
      <t>万元</t>
    </r>
    <r>
      <rPr>
        <sz val="10"/>
        <color theme="1"/>
        <rFont val="Times New Roman"/>
        <charset val="134"/>
      </rPr>
      <t>/</t>
    </r>
    <r>
      <rPr>
        <sz val="10"/>
        <color theme="1"/>
        <rFont val="宋体"/>
        <charset val="134"/>
      </rPr>
      <t>公里</t>
    </r>
  </si>
  <si>
    <t>青龙江村</t>
  </si>
  <si>
    <t>隆回县荷田乡农村基础设施建设以工代赈项目</t>
  </si>
  <si>
    <t>隆回县发展和改革局</t>
  </si>
  <si>
    <t>隆回县荷田乡人民政府</t>
  </si>
  <si>
    <t>硬化宽3米机耕道路4400米；新建宽30厘米高30厘米水渠2300米；山塘清淤加固1800平方米 ；新修饮用蓄水池100立方米以及其他配套设施。</t>
  </si>
  <si>
    <r>
      <rPr>
        <sz val="10"/>
        <color theme="1"/>
        <rFont val="宋体"/>
        <charset val="134"/>
      </rPr>
      <t>解决脱贫</t>
    </r>
    <r>
      <rPr>
        <sz val="10"/>
        <color theme="1"/>
        <rFont val="Times New Roman"/>
        <charset val="134"/>
      </rPr>
      <t>(</t>
    </r>
    <r>
      <rPr>
        <sz val="10"/>
        <color theme="1"/>
        <rFont val="宋体"/>
        <charset val="134"/>
      </rPr>
      <t>监测）户150户489人，一般农户789户2545人农田耕作，水利灌溉，安全饮水，安全出行等问题。</t>
    </r>
  </si>
  <si>
    <t>改善农户和脱贫(监测)户春耕生产便利，饮水安全和节约出行成本。</t>
  </si>
  <si>
    <t>2025年三合村道路修建项目</t>
  </si>
  <si>
    <t>5组水毁农田修复80M*3M*1.2M,8、9、17、18组道路硬化。</t>
  </si>
  <si>
    <t>解决脱贫(监测）30户100人，一般农户70户300人安全出行问题。</t>
  </si>
  <si>
    <t xml:space="preserve">改善农户和脱贫(监测)户春耕生产便利，节约出行成本。
</t>
  </si>
  <si>
    <t>万兴村</t>
  </si>
  <si>
    <t>万兴村牛场至大帽山公路硬化</t>
  </si>
  <si>
    <t>牛场至大帽山公路硬化长620米，宽4.5米，厚0.2米</t>
  </si>
  <si>
    <t>方便460余位村民生产生活出行及车辆出入</t>
  </si>
  <si>
    <t>天马山村2025年7.10.12.17.23.28组村组道路维修</t>
  </si>
  <si>
    <t>7.10.12.17.23.28组村组道路维修</t>
  </si>
  <si>
    <t>改善脱贫户189户559人的方便出行。</t>
  </si>
  <si>
    <t>改善农户和脱贫户生产生活条件,确保出行安全,节约出行成本</t>
  </si>
  <si>
    <t>天马山村2025年道路维修</t>
  </si>
  <si>
    <t>天马山村道维修</t>
  </si>
  <si>
    <t>300元/米</t>
  </si>
  <si>
    <t>天马山村2025年产业发展光伏站</t>
  </si>
  <si>
    <t>村部和向阳庄小学空地</t>
  </si>
  <si>
    <t>6万/千瓦</t>
  </si>
  <si>
    <t>解决脱贫人口189户559人收益，增加收入</t>
  </si>
  <si>
    <t>改善村集体收益，增加村集体经济收入</t>
  </si>
  <si>
    <t>烤烟房顶，养鸡场空地地</t>
  </si>
  <si>
    <r>
      <rPr>
        <sz val="10"/>
        <color theme="1"/>
        <rFont val="Times New Roman"/>
        <charset val="134"/>
      </rPr>
      <t>6</t>
    </r>
    <r>
      <rPr>
        <sz val="10"/>
        <color theme="1"/>
        <rFont val="宋体"/>
        <charset val="134"/>
      </rPr>
      <t>万</t>
    </r>
    <r>
      <rPr>
        <sz val="10"/>
        <color theme="1"/>
        <rFont val="Times New Roman"/>
        <charset val="134"/>
      </rPr>
      <t>/</t>
    </r>
    <r>
      <rPr>
        <sz val="10"/>
        <color theme="1"/>
        <rFont val="宋体"/>
        <charset val="134"/>
      </rPr>
      <t>千瓦</t>
    </r>
  </si>
  <si>
    <t>袁家村园艺场进场机耕道修建</t>
  </si>
  <si>
    <t>修建村园艺场进场机耕道，长800米、宽4.5米</t>
  </si>
  <si>
    <t>方便村民生产和生活，促进产业发展</t>
  </si>
  <si>
    <t xml:space="preserve">大托村 </t>
  </si>
  <si>
    <t>大托村二组组道硬化</t>
  </si>
  <si>
    <t>二组组道硬化，长625米，宽3.5米</t>
  </si>
  <si>
    <t>解决二组62户225人出行难，方便生产生活</t>
  </si>
  <si>
    <t>大托村一组饮水工程</t>
  </si>
  <si>
    <t>一组水源打横井，220米，管道长50米（50#），水塔一个</t>
  </si>
  <si>
    <t>解决一组34户120人生活饮水安全保障</t>
  </si>
  <si>
    <t>八一村道路路面硬化</t>
  </si>
  <si>
    <t>道路路面硬化长1000m，宽3.5m。</t>
  </si>
  <si>
    <t>解决农户和脱贫（监测）户108户420人安全出行，改善生产生活条件。</t>
  </si>
  <si>
    <t>2024年龙富村9道路塌方处维修加固及1.2.4.8道路维修硬化</t>
  </si>
  <si>
    <t>1、9组道路塌方处长20mx高6mx（上宽0.8m+下宽2.6m）÷2，204m³；2、1.2.4.8组道路维修硬化长87.5mx宽4mx厚0.2m，70m³。</t>
  </si>
  <si>
    <t>M7.5浆砌石：354.61元/m³；C30道路砼：500元/m³</t>
  </si>
  <si>
    <t>改善农户和脱贫（监测）户安全出行等生产生活条件,节约出行成本。</t>
  </si>
  <si>
    <t>望云山村</t>
  </si>
  <si>
    <t>望云山村17、18组灌溉水渠硬化</t>
  </si>
  <si>
    <t>2025.2.18</t>
  </si>
  <si>
    <t>2025.4.18</t>
  </si>
  <si>
    <t>水渠硬化920米长30CMX宽30CM</t>
  </si>
  <si>
    <t>10万元</t>
  </si>
  <si>
    <t>解决脱贫（监测）户10户28人农田水利灌溉问题，改善生产条件，增产增收</t>
  </si>
  <si>
    <t>冷溪山村</t>
  </si>
  <si>
    <t>2024年冷溪山村金石桥通往风力发电公路大晓坳路段挡土墙及硬化</t>
  </si>
  <si>
    <t>2024年1月</t>
  </si>
  <si>
    <t>2024年11月</t>
  </si>
  <si>
    <t>县交通局</t>
  </si>
  <si>
    <t>金石桥通往风力发电公路，大晓坳路段道路硬化长1200米*宽6米*厚0.2米，水沟硬化1200米（80cm*40cm），挡土墙600方</t>
  </si>
  <si>
    <t>100万元/处</t>
  </si>
  <si>
    <t>解决脱贫（监测）户172户605人安全出行,改善生产生活条件</t>
  </si>
  <si>
    <t>改善农户和脱贫户生产生活出行条件，节约生产生活出行成本</t>
  </si>
  <si>
    <t>新良村</t>
  </si>
  <si>
    <t>新良村14-18组公路保坎修建</t>
  </si>
  <si>
    <t>14-18组公路挡土墙约420立方</t>
  </si>
  <si>
    <t>方便5个组812人出行与产品运输，提高村民安全指数</t>
  </si>
  <si>
    <t>新良村14-18组公路加宽硬化工程</t>
  </si>
  <si>
    <t>14-18组公路加宽硬化宽1.5米、长1公里、厚0.2米</t>
  </si>
  <si>
    <t>2025年新民社区2、3、4、5组道路硬化</t>
  </si>
  <si>
    <t>新民社区2、3、4、5组道路硬化289米，宽4米，厚0.18米（含砌挡土墙24立方米）</t>
  </si>
  <si>
    <t>44.6367万元/公里</t>
  </si>
  <si>
    <t>改善脱贫（监测）户9户29人的安全出行，改善生产生活条件</t>
  </si>
  <si>
    <t>改善农户和脱贫（监测）户安全出行等生产生活条件，节约出行成本</t>
  </si>
  <si>
    <t>三河村</t>
  </si>
  <si>
    <t>2025年三河村通达公路</t>
  </si>
  <si>
    <t>三河村新建通达公路1.6公里，宽4.5米。</t>
  </si>
  <si>
    <t>10万元/公里</t>
  </si>
  <si>
    <t>改善脱贫（监测）户17户62人的安全出行，改善生产生活条件</t>
  </si>
  <si>
    <t>2025年三河村原梅花道路硬化</t>
  </si>
  <si>
    <t>2025年三河村原梅花道路硬化0.386公里，宽3.5米，厚0.18米。</t>
  </si>
  <si>
    <r>
      <rPr>
        <sz val="10"/>
        <color theme="1"/>
        <rFont val="Times New Roman"/>
        <charset val="134"/>
      </rPr>
      <t>36.2694</t>
    </r>
    <r>
      <rPr>
        <sz val="10"/>
        <color theme="1"/>
        <rFont val="宋体"/>
        <charset val="134"/>
      </rPr>
      <t>万元</t>
    </r>
    <r>
      <rPr>
        <sz val="10"/>
        <color theme="1"/>
        <rFont val="Times New Roman"/>
        <charset val="134"/>
      </rPr>
      <t>/</t>
    </r>
    <r>
      <rPr>
        <sz val="10"/>
        <color theme="1"/>
        <rFont val="宋体"/>
        <charset val="134"/>
      </rPr>
      <t>公里</t>
    </r>
  </si>
  <si>
    <t>改善脱贫（监测）户9户30人的安全出行，改善生产生活条件</t>
  </si>
  <si>
    <t>马坪村</t>
  </si>
  <si>
    <t>2025年马坪村集中供水巩固提升工程</t>
  </si>
  <si>
    <t>新建水坝1座，规格长25*宽2.5 *高6米，蓄水池1口，外径规格长8米*宽5米*高4米，铺设管路10.6公里</t>
  </si>
  <si>
    <t>80万元/处</t>
  </si>
  <si>
    <t>解决脱贫（监测）户48户132人饮水安全问题，改善生活条件。</t>
  </si>
  <si>
    <t>改善农户和脱贫（监测）户生活条件,节约劳动力成本。</t>
  </si>
  <si>
    <t>巴油村</t>
  </si>
  <si>
    <t>2025年罗洪镇巴油村供水巩固提升工程</t>
  </si>
  <si>
    <r>
      <rPr>
        <sz val="10"/>
        <color theme="1"/>
        <rFont val="宋体"/>
        <charset val="134"/>
      </rPr>
      <t>巴油村集中供水管道改造Φ50管道3千米，Φ40管道4千米，Φ32管道5千米，1米</t>
    </r>
    <r>
      <rPr>
        <sz val="10"/>
        <color theme="1"/>
        <rFont val="Microsoft YaHei"/>
        <charset val="134"/>
      </rPr>
      <t>×</t>
    </r>
    <r>
      <rPr>
        <sz val="10"/>
        <color theme="1"/>
        <rFont val="宋体"/>
        <charset val="134"/>
      </rPr>
      <t>1米开关井26个，智能水表箱80个。</t>
    </r>
  </si>
  <si>
    <t>解决脱贫（监测）户120户410人饮水安全问题，改善生活条件。</t>
  </si>
  <si>
    <t>金星村</t>
  </si>
  <si>
    <t>金星村通组公路硬化工程</t>
  </si>
  <si>
    <t>通组公路硬化:寨银塘至大原共计约650米、天生塘垅港共计约650米,共计1300m,宽3.5m，厚0.2m。</t>
  </si>
  <si>
    <t>受益人数315人，减少出行成本0.2万元/年</t>
  </si>
  <si>
    <t>枫木8组至村部主路扩宽工程</t>
  </si>
  <si>
    <t>枫木8组至村部主路扩宽一米750米长，扩宽1米，20公分厚，约160方，每方580元，砌浆砌石保坎约60立方米</t>
  </si>
  <si>
    <t>解决全村1834人车辆出行安全</t>
  </si>
  <si>
    <t>水西村</t>
  </si>
  <si>
    <t>水西村道路保坎建设</t>
  </si>
  <si>
    <t>水西村村部、石背后道路保坎建设</t>
  </si>
  <si>
    <t>确保全村557户1886人行车安全</t>
  </si>
  <si>
    <t>西坪村道路修建工程</t>
  </si>
  <si>
    <t>修建马路:从西坪公交站至西坪14组马昌彪屋前，从德郡学校至马余兴老屋屋前屋，从马顺满屋前至张良才猪场共计2.5公里，规格3.5米宽</t>
  </si>
  <si>
    <t>西坪3组一14组马路，2000米，方便700人出行，西坪顺满屋至张良才猪场500米，方便500人出行</t>
  </si>
  <si>
    <t>龙庄村</t>
  </si>
  <si>
    <t>2024年龙庄村高木塘组、黄冲组道路硬化</t>
  </si>
  <si>
    <t>龙庄村高木塘组、黄冲组道路硬化长0.857千米、宽3.5米</t>
  </si>
  <si>
    <r>
      <rPr>
        <sz val="10"/>
        <color theme="1"/>
        <rFont val="Times New Roman"/>
        <charset val="134"/>
      </rPr>
      <t>35</t>
    </r>
    <r>
      <rPr>
        <sz val="10"/>
        <color theme="1"/>
        <rFont val="宋体"/>
        <charset val="134"/>
      </rPr>
      <t>万元</t>
    </r>
    <r>
      <rPr>
        <sz val="10"/>
        <color theme="1"/>
        <rFont val="Times New Roman"/>
        <charset val="134"/>
      </rPr>
      <t>/</t>
    </r>
    <r>
      <rPr>
        <sz val="10"/>
        <color theme="1"/>
        <rFont val="宋体"/>
        <charset val="134"/>
      </rPr>
      <t>千米</t>
    </r>
  </si>
  <si>
    <t>解决脱贫（监测）户29户91人安全出行,改善生产生活条件；</t>
  </si>
  <si>
    <t>三阁司镇五里村1-6组道路加宽硬化</t>
  </si>
  <si>
    <t>五里村1-6组道路加宽1米，长730米；增加5个搓车道（长8米宽2.2米）</t>
  </si>
  <si>
    <r>
      <rPr>
        <sz val="10"/>
        <color theme="1"/>
        <rFont val="Times New Roman"/>
        <charset val="134"/>
      </rPr>
      <t>500</t>
    </r>
    <r>
      <rPr>
        <sz val="10"/>
        <color theme="1"/>
        <rFont val="宋体"/>
        <charset val="134"/>
      </rPr>
      <t>元</t>
    </r>
    <r>
      <rPr>
        <sz val="10"/>
        <color theme="1"/>
        <rFont val="Times New Roman"/>
        <charset val="134"/>
      </rPr>
      <t>/</t>
    </r>
    <r>
      <rPr>
        <sz val="10"/>
        <color theme="1"/>
        <rFont val="宋体"/>
        <charset val="134"/>
      </rPr>
      <t>立方米</t>
    </r>
  </si>
  <si>
    <r>
      <rPr>
        <sz val="10"/>
        <color theme="1"/>
        <rFont val="宋体"/>
        <charset val="134"/>
      </rPr>
      <t>解决脱贫（监测）户57户193人安全出行</t>
    </r>
    <r>
      <rPr>
        <sz val="10"/>
        <color theme="1"/>
        <rFont val="Times New Roman"/>
        <charset val="134"/>
      </rPr>
      <t>,</t>
    </r>
    <r>
      <rPr>
        <sz val="10"/>
        <color theme="1"/>
        <rFont val="宋体"/>
        <charset val="134"/>
      </rPr>
      <t>改善生产生活条件</t>
    </r>
  </si>
  <si>
    <t>2024年四季度山界回族乡罗白村至坳头村的罗坳公路提质改造路基</t>
  </si>
  <si>
    <t>2023年12月</t>
  </si>
  <si>
    <t>2024年10月</t>
  </si>
  <si>
    <t>罗白村至坳头村的罗坳公路提质改造路基6.5公里</t>
  </si>
  <si>
    <t>100万/处</t>
  </si>
  <si>
    <t>解决脱贫（监测）户562户1893人安全出行，改善生产生活条件</t>
  </si>
  <si>
    <t>民族村</t>
  </si>
  <si>
    <t>隆回县-山界回族乡_乡村建设行动_农村基础设施（含产业配套基础设施）_民族村4组至天老坳道路硬化工程</t>
  </si>
  <si>
    <t>道路硬化长460米，砼540立方，不锈钢栏杆16.6米</t>
  </si>
  <si>
    <t>砼：550元/立方（含路基整平于夯实）</t>
  </si>
  <si>
    <t>1</t>
  </si>
  <si>
    <t>522</t>
  </si>
  <si>
    <t>1860</t>
  </si>
  <si>
    <t>67</t>
  </si>
  <si>
    <t>202</t>
  </si>
  <si>
    <t>解决农户522户1860人脱贫（监测）户67户202人生产出行问题,改善生产条件</t>
  </si>
  <si>
    <t>2024年老屋村3-6组基础设施工程</t>
  </si>
  <si>
    <t>3-6组混凝土硬化27立方米，挡土墙360立方米，修建渠道295米、地面铺砖870平方米及附属工程</t>
  </si>
  <si>
    <t>45.5万元/处</t>
  </si>
  <si>
    <t>解决脱贫（监测）户32户107人安全出行，改善生产生活条件</t>
  </si>
  <si>
    <t>2024年老屋村1-2组及村部基础设施工程</t>
  </si>
  <si>
    <t>1-2组及村部沥青混凝土路面145立方米，挡土墙27立方米及附属工程</t>
  </si>
  <si>
    <t>24万元/处</t>
  </si>
  <si>
    <t>解决脱贫（监测）户11户28人安全出行，改善生产生活条件</t>
  </si>
  <si>
    <t>2024年老屋村7-8组基础设施工程</t>
  </si>
  <si>
    <t>7-8组混凝土硬化170立方米，挡土墙173立方米，波纹铺设及附属工程</t>
  </si>
  <si>
    <t>30.5万元/处</t>
  </si>
  <si>
    <t>解决脱贫（监测）户22户74人安全出行，改善生产生活条件</t>
  </si>
  <si>
    <t>落马井村、罗白村、陈栗村、红旗村、坳头村</t>
  </si>
  <si>
    <t>罗坳通景公路沿线附属工程</t>
  </si>
  <si>
    <t>2025.4月</t>
  </si>
  <si>
    <t>2025.6月</t>
  </si>
  <si>
    <t>32万元/处</t>
  </si>
  <si>
    <t>沿线有1万余群众出行，能有效改善群众生产生活条件，增进各民族文化互鉴融通</t>
  </si>
  <si>
    <t>本项目能有效改善沿线1万余名群众生活生产需要，带动沿线农民经济建设发展，同时，本项目以铸牢中华民族共同体意识为目标，赋予“三个意义”，改善民生(促进民族团结)</t>
  </si>
  <si>
    <t>老屋村、南寺村、金龙村</t>
  </si>
  <si>
    <t>X087公路堡坎建设、附属工程建设</t>
  </si>
  <si>
    <t>沿线有5000余群众出行，能有效改善群众生产生活条件，增进各民族文化互鉴融通</t>
  </si>
  <si>
    <t>本项目能有效改善沿线4000余名群众生活生产需要，带动沿线农民经济建设发展，同时，本项目以铸牢中华民族共同体意识为目标，赋予“三个意义”，改善民生(促进民族团结)</t>
  </si>
  <si>
    <t>玉林村</t>
  </si>
  <si>
    <t>2025年司门前镇玉林村10组道路硬化及路基平铺</t>
  </si>
  <si>
    <t>2025年1月</t>
  </si>
  <si>
    <t>2025年12月</t>
  </si>
  <si>
    <t>10组道路硬化500米，路基平铺335米，</t>
  </si>
  <si>
    <t>解决脱贫（监测）户7户23人安全出行,改善生产生活条件</t>
  </si>
  <si>
    <t>改善农户和脱贫户安全出行等生产生活条件,节约出行成本</t>
  </si>
  <si>
    <t>石山湾村</t>
  </si>
  <si>
    <t>2025年司门前镇石山湾村1-2组通畅公路路面硬化和挡土墙修建</t>
  </si>
  <si>
    <t>石山湾村1-2组通畅公路挡土墙修建520方、公路硬化110立方</t>
  </si>
  <si>
    <t>解决脱贫（监测）户20户45人安全出行,改善生产生活条件</t>
  </si>
  <si>
    <t>司门前镇、羊古坳镇、金石桥镇</t>
  </si>
  <si>
    <t>相关项目村</t>
  </si>
  <si>
    <t>2023年辰水流域治理项目续建</t>
  </si>
  <si>
    <t>续建</t>
  </si>
  <si>
    <t>县河湖事务中心</t>
  </si>
  <si>
    <t>岸坡整治、护坡护岸，清淤疏浚、生态治理等，治理河段10km</t>
  </si>
  <si>
    <t>110万元/处</t>
  </si>
  <si>
    <t>保障沿河两岸1.0万余人生命财产安全，保护农田0.72万亩。</t>
  </si>
  <si>
    <t>改善农户和脱贫户农田水利灌溉等生产条件，增加农业生产收入。保证生命财产安全</t>
  </si>
  <si>
    <t>果胜新村</t>
  </si>
  <si>
    <t>2025年果胜新村峡山点、沙坪点、五马点、青龙点公路硬化项目</t>
  </si>
  <si>
    <t>峡山点观景崂公路硬化200米*0.18m*3.5m、沙坪点公路硬化400米*0.18m*3.5m、五马点公路硬化235m*3m*0.18m，青龙公路硬化20m*8.5m*0.18m+5.6m*23m*0.18m。</t>
  </si>
  <si>
    <t>510元/方，32万/公里</t>
  </si>
  <si>
    <t>解决脱贫（监测）户27户101人安全出行，改善生产生活条件</t>
  </si>
  <si>
    <t>碧云泉</t>
  </si>
  <si>
    <t>双龙水厂滩头镇碧云泉片管网延伸工程</t>
  </si>
  <si>
    <t>县农村供水有限责任公司</t>
  </si>
  <si>
    <t>敷设DN110PE-DN225PE配水干支管9582m等</t>
  </si>
  <si>
    <r>
      <rPr>
        <sz val="10"/>
        <color theme="1"/>
        <rFont val="Times New Roman"/>
        <charset val="0"/>
      </rPr>
      <t>50</t>
    </r>
    <r>
      <rPr>
        <sz val="10"/>
        <color theme="1"/>
        <rFont val="宋体"/>
        <charset val="134"/>
      </rPr>
      <t>万元</t>
    </r>
    <r>
      <rPr>
        <sz val="10"/>
        <color theme="1"/>
        <rFont val="Times New Roman"/>
        <charset val="0"/>
      </rPr>
      <t>/</t>
    </r>
    <r>
      <rPr>
        <sz val="10"/>
        <color theme="1"/>
        <rFont val="宋体"/>
        <charset val="134"/>
      </rPr>
      <t>处</t>
    </r>
  </si>
  <si>
    <t>解决碧云泉片区人民群众人畜饮用水问题，改善生产生活条件。</t>
  </si>
  <si>
    <t>提高群众生活水平，提高用水效率，节约农生产成本。</t>
  </si>
  <si>
    <t>小水塘村农村道路建设</t>
  </si>
  <si>
    <t>解决脱贫（监测）户45户143人安全出行，改善生产生活条件</t>
  </si>
  <si>
    <t>九龙村1、4、8、9、10、11组1.通组道路硬化</t>
  </si>
  <si>
    <t>九龙村1、4、8、9、10、11组1.通组道路长380米，砼硬化路面宽3.5米，厚20cm。2.窄改宽长196米，宽1米。3.因加宽路面，有些地需要浆砌140方.</t>
  </si>
  <si>
    <t>方便236户村民生产生活出行及车辆出入</t>
  </si>
  <si>
    <t>2024年产业路等农田建设产业路</t>
  </si>
  <si>
    <t>1500万元/个</t>
  </si>
  <si>
    <t>解决脱贫户及监测户250户750人，农田水利灌溉问题，改善生产条件，增加收入</t>
  </si>
  <si>
    <t>改善农户和脱贫户农田水利灌溉等生产条件，增加农业生产收入</t>
  </si>
  <si>
    <t>2023年小型病险水库除险加固项目续建</t>
  </si>
  <si>
    <t>大坑、和平、桃子冲、九塘冲、枫木冲、石子冲、淡头冲、峡冲、高塘、月山里、毛木塘、桃树冲、换江、茶泥冲、胡鸭冲、长冲、岩门前，白油铺，隆回井、红星、肖家塘、和平、荷叶塘水库等23座水库除险加固。包括1.挡水工程；2.坝顶工程；3.上、下游坝坡工程；4.下游坡脚排水棱体；5.输水工程；6.泄水工程；7.防汛路工程；8.房屋建筑工程；9.水库清淤。</t>
  </si>
  <si>
    <t>700万元/项目</t>
  </si>
  <si>
    <t>受益农户21900户76500人、脱贫户3920户11300人。改善农田灌溉面积14200亩灌溉条件，增产增收。</t>
  </si>
  <si>
    <t>改善农户和脱贫户农田水利灌溉等生产条件，增加农业生产收入。</t>
  </si>
  <si>
    <t>花龙村3组公路硬化</t>
  </si>
  <si>
    <t>2025.6.1</t>
  </si>
  <si>
    <t>2025.6.30</t>
  </si>
  <si>
    <t>公路硬化300米，宽4.5M*厚0.18</t>
  </si>
  <si>
    <t>解决29户33人安全出行,改善生产生活条件</t>
  </si>
  <si>
    <t>解决脱贫（监测）户4户13人安全出行,改善生产生活条件</t>
  </si>
  <si>
    <t>青庄</t>
  </si>
  <si>
    <t>青庄村6组、7组、12组道路硬化项目</t>
  </si>
  <si>
    <t>6组、7组硬化长度130m、宽3.5m、厚度0.2m；12组道路硬化长度470m，宽度3.5m，厚度0.2m。</t>
  </si>
  <si>
    <t>道路硬化标准：38.3万元/km</t>
  </si>
  <si>
    <t>方便青庄村201户663人安全出行与产品运输</t>
  </si>
  <si>
    <t>改善农户、脱贫户和监测户安全出行等生产生活条件，节约劳动力成本、改善人居环境、提高幸福指数</t>
  </si>
  <si>
    <t>青庄村1组、2组公路修复项目</t>
  </si>
  <si>
    <t>路基浆砌石200m³</t>
  </si>
  <si>
    <t>浆砌石350元/m³</t>
  </si>
  <si>
    <t>方便青庄村72户386人安全出行与产品运输</t>
  </si>
  <si>
    <t>游家村2、13组公路硬化</t>
  </si>
  <si>
    <t>2、13组公路硬化长450米、宽4.5米、厚18公分</t>
  </si>
  <si>
    <t>方便200余人生产生活</t>
  </si>
  <si>
    <t>划市村</t>
  </si>
  <si>
    <t>划市村2025年山塘水渠改造项目</t>
  </si>
  <si>
    <t>山塘维修4座、渠道修建1200</t>
  </si>
  <si>
    <t>解决脱贫户监测户40户140人共350亩水田灌溉问题</t>
  </si>
  <si>
    <t>解决脱贫户监测户40户140人共350亩水田灌溉问题，促进群众增产增收，带动就业岗位12人。</t>
  </si>
  <si>
    <t>隆回县毗莲下河流域河道（干流马家桥村-石屋村）及岩口河支流治理工程</t>
  </si>
  <si>
    <t>综合治理长度0.619km,其中毗莲下河干流治理河长0.539km，支流岩口河综合治理河长0.08km。清淤344m，浆砌石挡土墙新建或翻建430m，河坝改建3座。</t>
  </si>
  <si>
    <t>462万元/km</t>
  </si>
  <si>
    <t>保障沿河两岸0.32万余人生命财产安全，保护耕地0.16万亩。</t>
  </si>
  <si>
    <t>龙家湾村经济场产业发展</t>
  </si>
  <si>
    <t>村经济场农业产业园建设，包括土方开挖17000立方米，场地整平、硬化1000平方米</t>
  </si>
  <si>
    <t>土方开挖及外运回填20元/立方米，砼硬化60/平米（15cm厚）</t>
  </si>
  <si>
    <t>改善生产条件水平，带动农户38户105人其中脱贫(监测)人口12户36人增收</t>
  </si>
  <si>
    <t>锣鼓石村</t>
  </si>
  <si>
    <t>锣鼓石村道路窄改宽道路修建</t>
  </si>
  <si>
    <t>道路窄改宽（加宽1.5米）约900米，修建道路堡坎313米，约280方</t>
  </si>
  <si>
    <t>解决5个组200余户约600人出行问题</t>
  </si>
  <si>
    <t>龙家湾村产业道路硬化</t>
  </si>
  <si>
    <t>3、4、5、9组道路硬化长900M*宽3.5m，2、3、4、9、10、14道路整平长1.4公里</t>
  </si>
  <si>
    <t>道路硬化37.2万元/公里，道路整平4.8万元/公里</t>
  </si>
  <si>
    <t>改善农户375户1085人其中脱贫（监测）户65户186人出行困难，改善生产生活条件</t>
  </si>
  <si>
    <t>改善脱贫（监测）户和农户生产生活条件,确保出行安全,节约出行成本</t>
  </si>
  <si>
    <t>罗英村</t>
  </si>
  <si>
    <t>罗英村集中供水取水坝及管网建设</t>
  </si>
  <si>
    <t>2025年3月</t>
  </si>
  <si>
    <t>2025年10月</t>
  </si>
  <si>
    <t>罗英村1-11组建设水源取水坝3座，主供水管路及院落支线供水管路5500米</t>
  </si>
  <si>
    <t>取水坝2万元/座；主水管DN110pE管50元/m，DN63管35元/m，DN50管22元/m</t>
  </si>
  <si>
    <t>改善农户228户856人其中脱贫（监测）户77户273人生活供水问题，改善生产生活条件</t>
  </si>
  <si>
    <t>改善农户和脱贫户生活用水问题及生产生活条件。</t>
  </si>
  <si>
    <t>羊古坳镇、金石桥镇、鸭田镇</t>
  </si>
  <si>
    <t>2023年辰水隆回县三期治理项目续建</t>
  </si>
  <si>
    <t>岸坡整治、护坡护岸，清淤疏浚、生态治理等，治理河段12km</t>
  </si>
  <si>
    <t>396万元/处</t>
  </si>
  <si>
    <t>保障沿河两岸1.5万余人生命财产安全，保护农田1.87万亩。</t>
  </si>
  <si>
    <t>江口村</t>
  </si>
  <si>
    <t>江口村大院子至5组村组道路道路硬化</t>
  </si>
  <si>
    <t>江口村大院子至5组（原张家村5组）村组道路宽4.5米，长650米道路硬化</t>
  </si>
  <si>
    <t>解决1708人的安全出行，改善生产条件，增产增收。</t>
  </si>
  <si>
    <t>车塘铺村</t>
  </si>
  <si>
    <t>车塘铺村产业园院落人行道续建</t>
  </si>
  <si>
    <t>车塘铺村产业园院落人行道续建2.0公里</t>
  </si>
  <si>
    <t>解决脱贫（监测）28户126人、改善生活环境</t>
  </si>
  <si>
    <t>改善农户和脱贫户生活环境</t>
  </si>
  <si>
    <t>新兴村</t>
  </si>
  <si>
    <t>2025年新兴村主道路扩宽旺子塘至矿心桥</t>
  </si>
  <si>
    <t>新兴村主道路扩宽765米*1.5米宽道路硬化</t>
  </si>
  <si>
    <t>17万元/公里</t>
  </si>
  <si>
    <t>解决脱贫（监测）户64户196人安全出行，改善生产生活条件</t>
  </si>
  <si>
    <t>新兴村新塘、伏兴道路硬化建设</t>
  </si>
  <si>
    <t>新兴村道路490米*3.5米宽道路硬化</t>
  </si>
  <si>
    <t>30万元/公里</t>
  </si>
  <si>
    <t>隆回县九龙山国有林场2025年欠发达国有林场基础设施项目</t>
  </si>
  <si>
    <t>隆回县九龙山国有林场</t>
  </si>
  <si>
    <t>建设芹山塘至梽木山林区公路硬化1.5公里，硬化宽度3.5米</t>
  </si>
  <si>
    <t>完成公路硬化1.5公里，硬化宽3.5米，厚度0.2米，两边路肩宽度0.5米，改善林场职工4户8人生产生活条件</t>
  </si>
  <si>
    <t>隆回县大东山国有林场2025年欠发达国有林场基础设施项目</t>
  </si>
  <si>
    <t>隆回县大东山国有林场</t>
  </si>
  <si>
    <t>响鼓岭工区危旧房改造，改造面积地面120平方米，两层共240平米，水沟47米</t>
  </si>
  <si>
    <t>完成危旧工区房改建面积240㎡，地面硬化120㎡，水沟47米，改善林场职工15户30人生活生产条件</t>
  </si>
  <si>
    <t>万贯冲村</t>
  </si>
  <si>
    <t>2024年万贯冲村8组通组路窄改宽</t>
  </si>
  <si>
    <t>1.8组通组路路基用块石扩宽2m，长550m；
2.8组通组路窄改宽路段硬化宽1.5m，厚0.18m;长550m；
3.8组通组路旁新建排水沟300m。</t>
  </si>
  <si>
    <t>15万元/处</t>
  </si>
  <si>
    <t>/</t>
  </si>
  <si>
    <t>解决脱贫（监测）户14户42人安全出行,改善生产生活条件</t>
  </si>
  <si>
    <t>改善农户和脱贫户生产生活出行条件，节约生产生活出行成本；同时，本项目以铸牢中华民族共同体意识为目标，赋予“三个意义”，改善民生(促进民族团结)</t>
  </si>
  <si>
    <t>2025年农村生活垃圾收运</t>
  </si>
  <si>
    <t>县人居环境指挥部</t>
  </si>
  <si>
    <t>全县所有通水泥路人口200人左右的自然村设置垃圾收集点，并进行垃圾清运</t>
  </si>
  <si>
    <t>2700万/项</t>
  </si>
  <si>
    <t>解决全县所有行政村农村生活垃圾收集清运，改善农户和脱贫户生活条件，提升全县人居环境水平</t>
  </si>
  <si>
    <t>万兴村5、9组牛场下水道安装</t>
  </si>
  <si>
    <t>5、9组牛场#50下水道安装300米</t>
  </si>
  <si>
    <t>改善人居环境卫生，受益群众126人</t>
  </si>
  <si>
    <t>沙坪村</t>
  </si>
  <si>
    <t>2025年沙坪村6、7、8、12组庭院基础设施建设</t>
  </si>
  <si>
    <t>沙坪村6、7、8、12组庭院基础设施建设</t>
  </si>
  <si>
    <t>50万元/处</t>
  </si>
  <si>
    <t>解决脱贫（监测）户129户459人人居环境问题，改善人居环境</t>
  </si>
  <si>
    <t>改善农户和脱贫（监测）户生活条件，美化院落，提升村容村貌，提高村民生活质量</t>
  </si>
  <si>
    <t>天子山村2025年院落基础设施</t>
  </si>
  <si>
    <t>对村级院进一步加强改造、改善居民生活环境，提高生活质量</t>
  </si>
  <si>
    <t>解决脱贫（监测）户154户576人，人居环境条件，改善该村农户884户2848人居住环境，发展旅游产业</t>
  </si>
  <si>
    <t>改善农户和脱贫（监测）户生活生产条件，显著提升人居环境</t>
  </si>
  <si>
    <t>小水塘村院落基础设施建设</t>
  </si>
  <si>
    <t>院落基础设施建设</t>
  </si>
  <si>
    <t>解决脱贫（监测）户155户478人人居环境问题，改善人居环境条件。</t>
  </si>
  <si>
    <t>龙家湾村人居环境整治</t>
  </si>
  <si>
    <t>4、9、13、14组广场地面硬化500平，浆砌石挡土墙施工300方，道路拓宽硬化200米，泥结碎石路面铺设1400米宽3.5m等</t>
  </si>
  <si>
    <t>砼硬化60元/平米（15cm厚），浆砌石挡土墙400元/立方米，道路拓宽硬化10万元/项，泥结碎石铺设22元/平方米</t>
  </si>
  <si>
    <t>解决农户70户225人其中脱贫户30户99人生活居住及出行困难，改善人居环境</t>
  </si>
  <si>
    <t>改善脱贫户和农户生活条件，显著提升全村人居环境</t>
  </si>
  <si>
    <t>香溪村</t>
  </si>
  <si>
    <t>隆回县大水田乡香溪村易地扶贫搬迁集中安置点黄金冬桃种植产业项目一期工程</t>
  </si>
  <si>
    <t>隆回县大水田乡人民政府</t>
  </si>
  <si>
    <t>香溪村集中安置点新建产业种植基地，新建黄金冬桃约40亩，约4000株。</t>
  </si>
  <si>
    <t>解决安置点搬迁群众后续产业发展，增加收入，改善生产生活条件。</t>
  </si>
  <si>
    <t>带动全村经济发展，带动脱贫劳动力12人次，脱贫人口人均增收3000元。</t>
  </si>
  <si>
    <t>上花园村</t>
  </si>
  <si>
    <t>隆回县金石桥镇上花园村易地扶贫搬迁集中安置点基础设施提质项目</t>
  </si>
  <si>
    <t>隆回县金石桥镇人民政府</t>
  </si>
  <si>
    <t>上花园村集中安置点基础设施新建钢架棚子500平方米。</t>
  </si>
  <si>
    <t>解决安置点32户112人红白喜事办理场地，改善生产生活条件。</t>
  </si>
  <si>
    <t>改善集中安置点脱贫(监测)户红白喜事办理场地和改善生产生活条件，提升村民幸福指数。</t>
  </si>
  <si>
    <t>朝阳新村</t>
  </si>
  <si>
    <t>隆回县六都寨镇朝阳新村易地扶贫搬迁集中安置点基础设施提质改造项目</t>
  </si>
  <si>
    <t>改造</t>
  </si>
  <si>
    <t>隆回县六都寨镇人民政府</t>
  </si>
  <si>
    <t>朝阳新村集中安置点安装90mm水管1800米，改造水池200立方米。</t>
  </si>
  <si>
    <t>解决安置点24户92人日常饮水质量，改善生产生活条件。</t>
  </si>
  <si>
    <t>改善脱贫（监测）户生活条件，提高居民生活质量。</t>
  </si>
  <si>
    <t>严胜村</t>
  </si>
  <si>
    <t>隆回县罗洪镇严胜村易地扶贫搬迁集中安置点基础设施提质改造项目</t>
  </si>
  <si>
    <t>隆回县罗洪镇人民政府</t>
  </si>
  <si>
    <t>严胜村集中安置点挡土墙建设300立方米。</t>
  </si>
  <si>
    <t>解决脱贫（监测）户34户107人安全出行，改善生产生活条件。</t>
  </si>
  <si>
    <t>帮助脱贫（监测）户巩固提升脱贫成果，提升村民幸福指数。</t>
  </si>
  <si>
    <t>高家社区</t>
  </si>
  <si>
    <t>隆回县七江镇高家易地扶贫搬迁集中安置点基础设施提质改造项目</t>
  </si>
  <si>
    <t>新建维修</t>
  </si>
  <si>
    <t>高家安置点新建产业养殖鸡舍44座，基础设施维修等。</t>
  </si>
  <si>
    <t>解决安置点86户344人后续产业养殖需求，改善生产生活条件。</t>
  </si>
  <si>
    <t>解决安置点86户344人生活需求</t>
  </si>
  <si>
    <t>风云亭村</t>
  </si>
  <si>
    <t>隆回县司门前镇风云亭村易地扶贫搬迁集中安置点基础设施提质改造项目</t>
  </si>
  <si>
    <t>隆回县司门前镇人民政府</t>
  </si>
  <si>
    <t>风云亭村集中安置点新建产业养殖鸡舍1500平方米，基础设施维修等。</t>
  </si>
  <si>
    <t>解决风云亭安置点18户74人搬迁群众后续产业养殖需求，改善生产生活条件。</t>
  </si>
  <si>
    <t>提升了风云亭安置点18户人员的产业收入。</t>
  </si>
  <si>
    <t>江湾社区</t>
  </si>
  <si>
    <t>隆回县易地搬迁县城集中安置区基础设施提质改造项目</t>
  </si>
  <si>
    <t>思源、兴业小区污水管网改造3126米，其中D400波纹管125米，D300波纹管1253米，D200波纹管1748米，砖砌检查井377座。</t>
  </si>
  <si>
    <t>解决脱贫（监测）户1088户4482人人居环境问题，改善生产生活条件。</t>
  </si>
  <si>
    <t>改善脱贫（监测）户生活条件，美化小区，提升小区环境风貌，提高居民生活质量。</t>
  </si>
  <si>
    <t>合计</t>
  </si>
</sst>
</file>

<file path=xl/styles.xml><?xml version="1.0" encoding="utf-8"?>
<styleSheet xmlns="http://schemas.openxmlformats.org/spreadsheetml/2006/main">
  <numFmts count="11">
    <numFmt numFmtId="176" formatCode="0.0_ "/>
    <numFmt numFmtId="177" formatCode="0_);[Red]\(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8" formatCode="0_ "/>
    <numFmt numFmtId="179" formatCode="0;[Red]0"/>
    <numFmt numFmtId="180" formatCode="yyyy&quot;年&quot;m&quot;月&quot;;@"/>
    <numFmt numFmtId="181" formatCode="0.00_);\(0.00\)"/>
    <numFmt numFmtId="182" formatCode="0_);\(0\)"/>
  </numFmts>
  <fonts count="47">
    <font>
      <sz val="11"/>
      <color theme="1"/>
      <name val="宋体"/>
      <charset val="134"/>
      <scheme val="minor"/>
    </font>
    <font>
      <sz val="9"/>
      <color theme="1"/>
      <name val="宋体"/>
      <charset val="134"/>
    </font>
    <font>
      <sz val="9"/>
      <color theme="1"/>
      <name val="宋体"/>
      <charset val="134"/>
      <scheme val="minor"/>
    </font>
    <font>
      <sz val="11"/>
      <color theme="1"/>
      <name val="宋体"/>
      <charset val="134"/>
    </font>
    <font>
      <sz val="10"/>
      <color theme="1"/>
      <name val="宋体"/>
      <charset val="134"/>
      <scheme val="minor"/>
    </font>
    <font>
      <sz val="12"/>
      <color theme="1"/>
      <name val="宋体"/>
      <charset val="134"/>
      <scheme val="minor"/>
    </font>
    <font>
      <b/>
      <sz val="11"/>
      <color theme="1"/>
      <name val="宋体"/>
      <charset val="134"/>
      <scheme val="minor"/>
    </font>
    <font>
      <sz val="16"/>
      <color theme="1"/>
      <name val="仿宋"/>
      <charset val="134"/>
    </font>
    <font>
      <sz val="22"/>
      <color theme="1"/>
      <name val="方正小标宋_GBK"/>
      <charset val="134"/>
    </font>
    <font>
      <sz val="10"/>
      <color theme="1"/>
      <name val="宋体"/>
      <charset val="134"/>
    </font>
    <font>
      <sz val="10"/>
      <color theme="1"/>
      <name val="Times New Roman"/>
      <charset val="134"/>
    </font>
    <font>
      <sz val="10"/>
      <color theme="1"/>
      <name val="方正小标宋_GBK"/>
      <charset val="134"/>
    </font>
    <font>
      <sz val="10"/>
      <color theme="1"/>
      <name val="方正仿宋_GBK"/>
      <charset val="134"/>
    </font>
    <font>
      <b/>
      <sz val="10"/>
      <color theme="1"/>
      <name val="宋体"/>
      <charset val="134"/>
      <scheme val="minor"/>
    </font>
    <font>
      <sz val="10"/>
      <color theme="1"/>
      <name val="Times New Roman"/>
      <charset val="0"/>
    </font>
    <font>
      <sz val="10"/>
      <color theme="1"/>
      <name val="宋体"/>
      <charset val="0"/>
    </font>
    <font>
      <b/>
      <sz val="18"/>
      <color theme="1"/>
      <name val="宋体"/>
      <charset val="134"/>
      <scheme val="minor"/>
    </font>
    <font>
      <sz val="22"/>
      <color theme="1"/>
      <name val="方正小标宋简体"/>
      <charset val="134"/>
    </font>
    <font>
      <b/>
      <sz val="12"/>
      <color theme="1"/>
      <name val="宋体"/>
      <charset val="134"/>
      <scheme val="minor"/>
    </font>
    <font>
      <b/>
      <sz val="12"/>
      <color theme="1"/>
      <name val="宋体"/>
      <charset val="134"/>
      <scheme val="maj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3"/>
      <color theme="3"/>
      <name val="宋体"/>
      <charset val="134"/>
      <scheme val="minor"/>
    </font>
    <font>
      <sz val="11"/>
      <color rgb="FF000000"/>
      <name val="微软雅黑"/>
      <charset val="134"/>
    </font>
    <font>
      <b/>
      <sz val="11"/>
      <color rgb="FF3F3F3F"/>
      <name val="宋体"/>
      <charset val="0"/>
      <scheme val="minor"/>
    </font>
    <font>
      <sz val="11"/>
      <color rgb="FF000000"/>
      <name val="宋体"/>
      <charset val="134"/>
    </font>
    <font>
      <i/>
      <sz val="11"/>
      <color rgb="FF7F7F7F"/>
      <name val="宋体"/>
      <charset val="0"/>
      <scheme val="minor"/>
    </font>
    <font>
      <sz val="11"/>
      <name val="宋体"/>
      <charset val="134"/>
    </font>
    <font>
      <b/>
      <sz val="18"/>
      <color theme="3"/>
      <name val="宋体"/>
      <charset val="134"/>
      <scheme val="minor"/>
    </font>
    <font>
      <b/>
      <sz val="11"/>
      <color rgb="FFFFFFFF"/>
      <name val="宋体"/>
      <charset val="0"/>
      <scheme val="minor"/>
    </font>
    <font>
      <u/>
      <sz val="11"/>
      <color rgb="FF0000FF"/>
      <name val="宋体"/>
      <charset val="0"/>
      <scheme val="minor"/>
    </font>
    <font>
      <sz val="12"/>
      <name val="宋体"/>
      <charset val="134"/>
    </font>
    <font>
      <sz val="11"/>
      <color indexed="8"/>
      <name val="宋体"/>
      <charset val="134"/>
    </font>
    <font>
      <b/>
      <sz val="15"/>
      <color theme="3"/>
      <name val="宋体"/>
      <charset val="134"/>
      <scheme val="minor"/>
    </font>
    <font>
      <sz val="10"/>
      <color theme="1"/>
      <name val="方正书宋_GBK"/>
      <charset val="134"/>
    </font>
    <font>
      <sz val="10"/>
      <color theme="1"/>
      <name val="Calibri"/>
      <charset val="134"/>
    </font>
    <font>
      <sz val="10"/>
      <color theme="1"/>
      <name val="Microsoft YaHei"/>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7">
    <xf numFmtId="0" fontId="0" fillId="0" borderId="0">
      <alignment vertical="center"/>
    </xf>
    <xf numFmtId="0" fontId="0" fillId="0" borderId="0">
      <alignment vertical="center"/>
    </xf>
    <xf numFmtId="0" fontId="35" fillId="0" borderId="0">
      <alignment vertical="center"/>
    </xf>
    <xf numFmtId="0" fontId="21" fillId="20" borderId="0" applyNumberFormat="0" applyBorder="0" applyAlignment="0" applyProtection="0">
      <alignment vertical="center"/>
    </xf>
    <xf numFmtId="0" fontId="20" fillId="33" borderId="0" applyNumberFormat="0" applyBorder="0" applyAlignment="0" applyProtection="0">
      <alignment vertical="center"/>
    </xf>
    <xf numFmtId="0" fontId="20" fillId="23" borderId="0" applyNumberFormat="0" applyBorder="0" applyAlignment="0" applyProtection="0">
      <alignment vertical="center"/>
    </xf>
    <xf numFmtId="0" fontId="21" fillId="31" borderId="0" applyNumberFormat="0" applyBorder="0" applyAlignment="0" applyProtection="0">
      <alignment vertical="center"/>
    </xf>
    <xf numFmtId="0" fontId="37" fillId="0" borderId="0">
      <alignment vertical="center"/>
    </xf>
    <xf numFmtId="0" fontId="21" fillId="18" borderId="0" applyNumberFormat="0" applyBorder="0" applyAlignment="0" applyProtection="0">
      <alignment vertical="center"/>
    </xf>
    <xf numFmtId="0" fontId="20" fillId="17" borderId="0" applyNumberFormat="0" applyBorder="0" applyAlignment="0" applyProtection="0">
      <alignment vertical="center"/>
    </xf>
    <xf numFmtId="0" fontId="21" fillId="15" borderId="0" applyNumberFormat="0" applyBorder="0" applyAlignment="0" applyProtection="0">
      <alignment vertical="center"/>
    </xf>
    <xf numFmtId="0" fontId="21" fillId="14" borderId="0" applyNumberFormat="0" applyBorder="0" applyAlignment="0" applyProtection="0">
      <alignment vertical="center"/>
    </xf>
    <xf numFmtId="0" fontId="21" fillId="32" borderId="0" applyNumberFormat="0" applyBorder="0" applyAlignment="0" applyProtection="0">
      <alignment vertical="center"/>
    </xf>
    <xf numFmtId="0" fontId="20" fillId="22" borderId="0" applyNumberFormat="0" applyBorder="0" applyAlignment="0" applyProtection="0">
      <alignment vertical="center"/>
    </xf>
    <xf numFmtId="0" fontId="0" fillId="0" borderId="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xf numFmtId="0" fontId="35" fillId="0" borderId="0">
      <protection locked="0"/>
    </xf>
    <xf numFmtId="0" fontId="39" fillId="29" borderId="10" applyNumberFormat="0" applyAlignment="0" applyProtection="0">
      <alignment vertical="center"/>
    </xf>
    <xf numFmtId="0" fontId="41" fillId="0" borderId="0">
      <alignment vertical="center"/>
    </xf>
    <xf numFmtId="0" fontId="43" fillId="0" borderId="8" applyNumberFormat="0" applyFill="0" applyAlignment="0" applyProtection="0">
      <alignment vertical="center"/>
    </xf>
    <xf numFmtId="0" fontId="31" fillId="19" borderId="5" applyNumberFormat="0" applyAlignment="0" applyProtection="0">
      <alignment vertical="center"/>
    </xf>
    <xf numFmtId="0" fontId="40" fillId="0" borderId="0" applyNumberFormat="0" applyFill="0" applyBorder="0" applyAlignment="0" applyProtection="0">
      <alignment vertical="center"/>
    </xf>
    <xf numFmtId="0" fontId="34" fillId="13" borderId="9" applyNumberFormat="0" applyAlignment="0" applyProtection="0">
      <alignment vertical="center"/>
    </xf>
    <xf numFmtId="0" fontId="20" fillId="30" borderId="0" applyNumberFormat="0" applyBorder="0" applyAlignment="0" applyProtection="0">
      <alignment vertical="center"/>
    </xf>
    <xf numFmtId="0" fontId="20" fillId="27" borderId="0" applyNumberFormat="0" applyBorder="0" applyAlignment="0" applyProtection="0">
      <alignment vertical="center"/>
    </xf>
    <xf numFmtId="42" fontId="0" fillId="0" borderId="0" applyFont="0" applyFill="0" applyBorder="0" applyAlignment="0" applyProtection="0">
      <alignment vertical="center"/>
    </xf>
    <xf numFmtId="0" fontId="29" fillId="0" borderId="7" applyNumberFormat="0" applyFill="0" applyAlignment="0" applyProtection="0">
      <alignment vertical="center"/>
    </xf>
    <xf numFmtId="0" fontId="36" fillId="0" borderId="0" applyNumberFormat="0" applyFill="0" applyBorder="0" applyAlignment="0" applyProtection="0">
      <alignment vertical="center"/>
    </xf>
    <xf numFmtId="0" fontId="27" fillId="13" borderId="5" applyNumberFormat="0" applyAlignment="0" applyProtection="0">
      <alignment vertical="center"/>
    </xf>
    <xf numFmtId="0" fontId="21" fillId="12" borderId="0" applyNumberFormat="0" applyBorder="0" applyAlignment="0" applyProtection="0">
      <alignment vertical="center"/>
    </xf>
    <xf numFmtId="41" fontId="0" fillId="0" borderId="0" applyFont="0" applyFill="0" applyBorder="0" applyAlignment="0" applyProtection="0">
      <alignment vertical="center"/>
    </xf>
    <xf numFmtId="0" fontId="21" fillId="11" borderId="0" applyNumberFormat="0" applyBorder="0" applyAlignment="0" applyProtection="0">
      <alignment vertical="center"/>
    </xf>
    <xf numFmtId="0" fontId="0" fillId="10" borderId="4" applyNumberFormat="0" applyFont="0" applyAlignment="0" applyProtection="0">
      <alignment vertical="center"/>
    </xf>
    <xf numFmtId="0" fontId="26"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32" fillId="0" borderId="8" applyNumberFormat="0" applyFill="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6" applyNumberFormat="0" applyFill="0" applyAlignment="0" applyProtection="0">
      <alignment vertical="center"/>
    </xf>
    <xf numFmtId="0" fontId="20" fillId="21" borderId="0" applyNumberFormat="0" applyBorder="0" applyAlignment="0" applyProtection="0">
      <alignment vertical="center"/>
    </xf>
    <xf numFmtId="0" fontId="20" fillId="8" borderId="0" applyNumberFormat="0" applyBorder="0" applyAlignment="0" applyProtection="0">
      <alignment vertical="center"/>
    </xf>
    <xf numFmtId="0" fontId="42" fillId="0" borderId="0">
      <alignment vertical="center"/>
    </xf>
    <xf numFmtId="0" fontId="21" fillId="24" borderId="0" applyNumberFormat="0" applyBorder="0" applyAlignment="0" applyProtection="0">
      <alignment vertical="center"/>
    </xf>
    <xf numFmtId="0" fontId="25" fillId="0" borderId="3" applyNumberFormat="0" applyFill="0" applyAlignment="0" applyProtection="0">
      <alignment vertical="center"/>
    </xf>
    <xf numFmtId="0" fontId="21" fillId="7" borderId="0" applyNumberFormat="0" applyBorder="0" applyAlignment="0" applyProtection="0">
      <alignment vertical="center"/>
    </xf>
    <xf numFmtId="0" fontId="24" fillId="6" borderId="0" applyNumberFormat="0" applyBorder="0" applyAlignment="0" applyProtection="0">
      <alignment vertical="center"/>
    </xf>
    <xf numFmtId="0" fontId="20" fillId="16" borderId="0" applyNumberFormat="0" applyBorder="0" applyAlignment="0" applyProtection="0">
      <alignment vertical="center"/>
    </xf>
    <xf numFmtId="0" fontId="23" fillId="0" borderId="0" applyNumberFormat="0" applyFill="0" applyBorder="0" applyAlignment="0" applyProtection="0">
      <alignment vertical="center"/>
    </xf>
    <xf numFmtId="0" fontId="22" fillId="5" borderId="0" applyNumberFormat="0" applyBorder="0" applyAlignment="0" applyProtection="0">
      <alignment vertical="center"/>
    </xf>
    <xf numFmtId="0" fontId="21" fillId="4" borderId="0" applyNumberFormat="0" applyBorder="0" applyAlignment="0" applyProtection="0">
      <alignment vertical="center"/>
    </xf>
    <xf numFmtId="0" fontId="21" fillId="28" borderId="0" applyNumberFormat="0" applyBorder="0" applyAlignment="0" applyProtection="0">
      <alignment vertical="center"/>
    </xf>
    <xf numFmtId="0" fontId="20" fillId="3" borderId="0" applyNumberFormat="0" applyBorder="0" applyAlignment="0" applyProtection="0">
      <alignment vertical="center"/>
    </xf>
  </cellStyleXfs>
  <cellXfs count="116">
    <xf numFmtId="0" fontId="0" fillId="0" borderId="0" xfId="0">
      <alignment vertical="center"/>
    </xf>
    <xf numFmtId="0" fontId="0" fillId="2" borderId="0" xfId="0" applyFont="1" applyFill="1">
      <alignment vertical="center"/>
    </xf>
    <xf numFmtId="0" fontId="0" fillId="2" borderId="0" xfId="0" applyFont="1" applyFill="1" applyBorder="1" applyAlignment="1">
      <alignment vertical="center"/>
    </xf>
    <xf numFmtId="0" fontId="1" fillId="2" borderId="0" xfId="0" applyFont="1" applyFill="1" applyAlignment="1">
      <alignment vertical="center"/>
    </xf>
    <xf numFmtId="0" fontId="2" fillId="2" borderId="0" xfId="0" applyFont="1" applyFill="1" applyBorder="1" applyAlignment="1">
      <alignment vertical="center"/>
    </xf>
    <xf numFmtId="0" fontId="1" fillId="2" borderId="0" xfId="0" applyFont="1" applyFill="1" applyBorder="1" applyAlignment="1">
      <alignment vertical="center"/>
    </xf>
    <xf numFmtId="0" fontId="2" fillId="2" borderId="0" xfId="0" applyFont="1" applyFill="1">
      <alignment vertical="center"/>
    </xf>
    <xf numFmtId="0" fontId="3" fillId="2" borderId="0" xfId="0" applyFont="1" applyFill="1" applyAlignment="1">
      <alignment vertical="center"/>
    </xf>
    <xf numFmtId="0" fontId="4" fillId="2" borderId="0" xfId="0" applyFont="1" applyFill="1">
      <alignment vertical="center"/>
    </xf>
    <xf numFmtId="0" fontId="5" fillId="2" borderId="0" xfId="0" applyFont="1" applyFill="1">
      <alignment vertical="center"/>
    </xf>
    <xf numFmtId="0" fontId="0" fillId="2" borderId="0" xfId="0" applyFont="1" applyFill="1" applyAlignment="1">
      <alignment vertical="center" wrapText="1"/>
    </xf>
    <xf numFmtId="0" fontId="6" fillId="2" borderId="0" xfId="0" applyFont="1" applyFill="1" applyAlignment="1">
      <alignment vertical="center" shrinkToFit="1"/>
    </xf>
    <xf numFmtId="0" fontId="0" fillId="2" borderId="0" xfId="0" applyFont="1" applyFill="1" applyAlignment="1">
      <alignment vertical="center" shrinkToFit="1"/>
    </xf>
    <xf numFmtId="0" fontId="0" fillId="2" borderId="0" xfId="0" applyFont="1" applyFill="1" applyAlignment="1">
      <alignment horizontal="left" vertical="center" wrapText="1"/>
    </xf>
    <xf numFmtId="0" fontId="0" fillId="2" borderId="0" xfId="0" applyFont="1"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3" fillId="2" borderId="0" xfId="0" applyFont="1" applyFill="1" applyAlignment="1">
      <alignment horizontal="lef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 xfId="22" applyNumberFormat="1" applyFont="1" applyFill="1" applyBorder="1" applyAlignment="1">
      <alignment horizontal="center" vertical="center" wrapText="1"/>
    </xf>
    <xf numFmtId="0" fontId="9" fillId="2" borderId="1" xfId="7" applyFont="1" applyFill="1" applyBorder="1" applyAlignment="1">
      <alignment horizontal="center" vertical="center" wrapText="1"/>
    </xf>
    <xf numFmtId="0" fontId="4" fillId="2" borderId="1" xfId="0" applyFont="1" applyFill="1" applyBorder="1" applyAlignment="1">
      <alignment vertical="center" wrapText="1"/>
    </xf>
    <xf numFmtId="179" fontId="9" fillId="2" borderId="1" xfId="20" applyNumberFormat="1" applyFont="1" applyFill="1" applyBorder="1" applyAlignment="1" applyProtection="1">
      <alignment horizontal="center" vertical="center" wrapText="1" shrinkToFit="1"/>
    </xf>
    <xf numFmtId="0" fontId="9" fillId="2" borderId="1" xfId="0" applyFont="1" applyFill="1" applyBorder="1" applyAlignment="1">
      <alignment horizontal="left" vertical="center" wrapText="1"/>
    </xf>
    <xf numFmtId="0" fontId="8" fillId="2" borderId="0" xfId="0" applyFont="1" applyFill="1" applyAlignment="1">
      <alignment horizontal="center" vertical="center" shrinkToFit="1"/>
    </xf>
    <xf numFmtId="0" fontId="9" fillId="2" borderId="1" xfId="0" applyFont="1" applyFill="1" applyBorder="1" applyAlignment="1">
      <alignment horizontal="center" vertical="center" shrinkToFit="1"/>
    </xf>
    <xf numFmtId="0" fontId="9" fillId="2" borderId="1" xfId="0" applyFont="1" applyFill="1" applyBorder="1" applyAlignment="1">
      <alignment horizontal="center" vertical="center" wrapText="1" shrinkToFit="1"/>
    </xf>
    <xf numFmtId="180" fontId="4" fillId="2" borderId="1" xfId="46" applyNumberFormat="1" applyFont="1" applyFill="1" applyBorder="1" applyAlignment="1">
      <alignment horizontal="center" vertical="center" shrinkToFit="1"/>
    </xf>
    <xf numFmtId="0" fontId="4" fillId="2" borderId="1" xfId="46" applyFont="1" applyFill="1" applyBorder="1" applyAlignment="1">
      <alignment horizontal="center" vertical="center" wrapText="1" shrinkToFit="1"/>
    </xf>
    <xf numFmtId="180" fontId="9" fillId="2" borderId="1" xfId="0" applyNumberFormat="1" applyFont="1" applyFill="1" applyBorder="1" applyAlignment="1">
      <alignment horizontal="center" vertical="center" shrinkToFit="1"/>
    </xf>
    <xf numFmtId="180" fontId="4" fillId="2" borderId="1" xfId="22" applyNumberFormat="1" applyFont="1" applyFill="1" applyBorder="1" applyAlignment="1">
      <alignment horizontal="center" vertical="center" shrinkToFit="1"/>
    </xf>
    <xf numFmtId="180" fontId="9" fillId="2" borderId="1" xfId="0" applyNumberFormat="1" applyFont="1" applyFill="1" applyBorder="1" applyAlignment="1">
      <alignment vertical="center" shrinkToFit="1"/>
    </xf>
    <xf numFmtId="57" fontId="9" fillId="2" borderId="1" xfId="1" applyNumberFormat="1" applyFont="1" applyFill="1" applyBorder="1" applyAlignment="1">
      <alignment horizontal="center" vertical="center" shrinkToFit="1"/>
    </xf>
    <xf numFmtId="57" fontId="9" fillId="2" borderId="1" xfId="0" applyNumberFormat="1"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8" fillId="2" borderId="0" xfId="0" applyFont="1" applyFill="1" applyAlignment="1">
      <alignment horizontal="left" vertical="center" wrapText="1"/>
    </xf>
    <xf numFmtId="181" fontId="9" fillId="2" borderId="1" xfId="0" applyNumberFormat="1" applyFont="1" applyFill="1" applyBorder="1" applyAlignment="1">
      <alignment horizontal="center" vertical="center" wrapText="1"/>
    </xf>
    <xf numFmtId="178" fontId="9" fillId="2" borderId="1" xfId="0" applyNumberFormat="1" applyFont="1" applyFill="1" applyBorder="1" applyAlignment="1">
      <alignment horizontal="center" vertical="center" wrapText="1"/>
    </xf>
    <xf numFmtId="181" fontId="9" fillId="2" borderId="1" xfId="0" applyNumberFormat="1" applyFont="1" applyFill="1" applyBorder="1" applyAlignment="1">
      <alignment horizontal="center" vertical="center"/>
    </xf>
    <xf numFmtId="0" fontId="9" fillId="2" borderId="1" xfId="1" applyFont="1" applyFill="1" applyBorder="1" applyAlignment="1">
      <alignment horizontal="left" vertical="center" wrapText="1"/>
    </xf>
    <xf numFmtId="0" fontId="10"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0" xfId="0" applyFont="1" applyFill="1" applyAlignment="1">
      <alignment horizontal="center" vertical="center"/>
    </xf>
    <xf numFmtId="182" fontId="9" fillId="2" borderId="1" xfId="0" applyNumberFormat="1" applyFont="1" applyFill="1" applyBorder="1" applyAlignment="1">
      <alignment vertical="center" wrapText="1"/>
    </xf>
    <xf numFmtId="182" fontId="9" fillId="2" borderId="1" xfId="0" applyNumberFormat="1" applyFont="1" applyFill="1" applyBorder="1" applyAlignment="1">
      <alignment horizontal="center" vertical="center"/>
    </xf>
    <xf numFmtId="0" fontId="4" fillId="2" borderId="1" xfId="1" applyFont="1" applyFill="1" applyBorder="1" applyAlignment="1">
      <alignment horizontal="center" vertical="center"/>
    </xf>
    <xf numFmtId="0" fontId="4" fillId="2" borderId="1" xfId="0" applyFont="1" applyFill="1" applyBorder="1">
      <alignment vertical="center"/>
    </xf>
    <xf numFmtId="0" fontId="11" fillId="2" borderId="0" xfId="0" applyFont="1" applyFill="1" applyAlignment="1">
      <alignment horizontal="center" vertical="center"/>
    </xf>
    <xf numFmtId="179" fontId="4" fillId="2" borderId="1" xfId="20" applyNumberFormat="1" applyFont="1" applyFill="1" applyBorder="1" applyAlignment="1" applyProtection="1">
      <alignment horizontal="left" vertical="center" wrapText="1" shrinkToFit="1"/>
    </xf>
    <xf numFmtId="0" fontId="9" fillId="2" borderId="1" xfId="19" applyFont="1" applyFill="1" applyBorder="1" applyAlignment="1" applyProtection="1">
      <alignment horizontal="left" vertical="center" wrapText="1"/>
    </xf>
    <xf numFmtId="179" fontId="9" fillId="2" borderId="1" xfId="20" applyNumberFormat="1" applyFont="1" applyFill="1" applyBorder="1" applyAlignment="1" applyProtection="1">
      <alignment horizontal="left" vertical="center" wrapText="1" shrinkToFit="1"/>
    </xf>
    <xf numFmtId="0" fontId="1" fillId="2" borderId="1" xfId="0" applyFont="1" applyFill="1" applyBorder="1" applyAlignment="1">
      <alignment horizontal="center" vertical="center" wrapText="1"/>
    </xf>
    <xf numFmtId="182" fontId="1" fillId="2" borderId="1" xfId="0" applyNumberFormat="1" applyFont="1" applyFill="1" applyBorder="1" applyAlignment="1">
      <alignment vertical="center" wrapText="1"/>
    </xf>
    <xf numFmtId="0" fontId="1" fillId="2" borderId="1" xfId="0" applyFont="1" applyFill="1" applyBorder="1" applyAlignment="1">
      <alignment horizontal="left" vertical="center" wrapText="1"/>
    </xf>
    <xf numFmtId="179" fontId="2" fillId="2" borderId="1" xfId="20" applyNumberFormat="1" applyFont="1" applyFill="1" applyBorder="1" applyAlignment="1" applyProtection="1">
      <alignment horizontal="left" vertical="center" wrapText="1" shrinkToFi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80" fontId="10" fillId="2" borderId="1" xfId="0" applyNumberFormat="1" applyFont="1" applyFill="1" applyBorder="1" applyAlignment="1">
      <alignment horizontal="center" vertical="center" shrinkToFit="1"/>
    </xf>
    <xf numFmtId="0" fontId="12" fillId="2" borderId="1" xfId="0"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center" vertical="center" wrapText="1"/>
    </xf>
    <xf numFmtId="181" fontId="9" fillId="2" borderId="1" xfId="0" applyNumberFormat="1" applyFont="1" applyFill="1" applyBorder="1" applyAlignment="1">
      <alignment horizontal="left" vertical="center" wrapText="1"/>
    </xf>
    <xf numFmtId="0" fontId="9" fillId="2" borderId="1" xfId="22" applyFont="1" applyFill="1" applyBorder="1" applyAlignment="1" applyProtection="1">
      <alignment horizontal="center" vertical="center" wrapText="1"/>
    </xf>
    <xf numFmtId="181" fontId="9" fillId="2" borderId="1" xfId="22" applyNumberFormat="1" applyFont="1" applyFill="1" applyBorder="1" applyAlignment="1" applyProtection="1">
      <alignment horizontal="center" vertical="center" wrapText="1"/>
    </xf>
    <xf numFmtId="182" fontId="9" fillId="2" borderId="1" xfId="0" applyNumberFormat="1" applyFont="1" applyFill="1" applyBorder="1" applyAlignment="1">
      <alignment horizontal="center" vertical="center" wrapText="1"/>
    </xf>
    <xf numFmtId="182" fontId="9" fillId="2" borderId="1" xfId="0" applyNumberFormat="1" applyFont="1" applyFill="1" applyBorder="1" applyAlignment="1">
      <alignment vertical="center"/>
    </xf>
    <xf numFmtId="0" fontId="9" fillId="2" borderId="1" xfId="14" applyFont="1" applyFill="1" applyBorder="1" applyAlignment="1">
      <alignment horizontal="left" vertical="center" wrapText="1"/>
    </xf>
    <xf numFmtId="0" fontId="1" fillId="2" borderId="1" xfId="14" applyFont="1" applyFill="1" applyBorder="1" applyAlignment="1">
      <alignment vertical="center" wrapText="1"/>
    </xf>
    <xf numFmtId="0" fontId="13" fillId="2" borderId="1" xfId="0" applyFont="1" applyFill="1" applyBorder="1" applyAlignment="1">
      <alignment vertical="center" shrinkToFit="1"/>
    </xf>
    <xf numFmtId="0" fontId="4" fillId="2" borderId="1" xfId="0" applyFont="1" applyFill="1" applyBorder="1" applyAlignment="1">
      <alignment vertical="center"/>
    </xf>
    <xf numFmtId="57"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shrinkToFit="1"/>
    </xf>
    <xf numFmtId="49" fontId="9" fillId="2" borderId="1" xfId="1" applyNumberFormat="1" applyFont="1" applyFill="1" applyBorder="1" applyAlignment="1">
      <alignment horizontal="center" vertical="center" shrinkToFit="1"/>
    </xf>
    <xf numFmtId="180" fontId="9" fillId="2" borderId="1" xfId="22" applyNumberFormat="1" applyFont="1" applyFill="1" applyBorder="1" applyAlignment="1">
      <alignment horizontal="center" vertical="center" shrinkToFit="1"/>
    </xf>
    <xf numFmtId="0" fontId="9" fillId="2" borderId="1" xfId="0" applyNumberFormat="1" applyFont="1" applyFill="1" applyBorder="1" applyAlignment="1">
      <alignment horizontal="center" vertical="center" wrapText="1"/>
    </xf>
    <xf numFmtId="181" fontId="9" fillId="2" borderId="1" xfId="14"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177" fontId="9" fillId="2" borderId="1" xfId="1" applyNumberFormat="1" applyFont="1" applyFill="1" applyBorder="1" applyAlignment="1">
      <alignment horizontal="center" vertical="center" wrapText="1"/>
    </xf>
    <xf numFmtId="0" fontId="13" fillId="2" borderId="1" xfId="0" applyFont="1" applyFill="1" applyBorder="1" applyAlignment="1">
      <alignment horizontal="left" vertical="center" shrinkToFit="1"/>
    </xf>
    <xf numFmtId="0" fontId="13" fillId="2" borderId="1" xfId="0" applyFont="1" applyFill="1" applyBorder="1" applyAlignment="1">
      <alignment horizontal="center" vertical="center" shrinkToFit="1"/>
    </xf>
    <xf numFmtId="178" fontId="13" fillId="2" borderId="1" xfId="0" applyNumberFormat="1" applyFont="1" applyFill="1" applyBorder="1" applyAlignment="1">
      <alignment horizontal="center" vertical="center" shrinkToFit="1"/>
    </xf>
    <xf numFmtId="49" fontId="9" fillId="2" borderId="1" xfId="0" applyNumberFormat="1" applyFont="1" applyFill="1" applyBorder="1" applyAlignment="1">
      <alignment horizontal="center" vertical="center" wrapText="1"/>
    </xf>
    <xf numFmtId="0" fontId="9" fillId="2" borderId="1" xfId="14" applyFont="1" applyFill="1" applyBorder="1" applyAlignment="1">
      <alignment horizontal="center" vertical="center"/>
    </xf>
    <xf numFmtId="176" fontId="13" fillId="2" borderId="1" xfId="0" applyNumberFormat="1" applyFont="1" applyFill="1" applyBorder="1" applyAlignment="1">
      <alignment horizontal="center" vertical="center" shrinkToFit="1"/>
    </xf>
    <xf numFmtId="0" fontId="9" fillId="2" borderId="1" xfId="46" applyFont="1" applyFill="1" applyBorder="1" applyAlignment="1" applyProtection="1">
      <alignment horizontal="left" vertical="center" wrapText="1"/>
    </xf>
    <xf numFmtId="0" fontId="15" fillId="2" borderId="1" xfId="0" applyFont="1" applyFill="1" applyBorder="1" applyAlignment="1">
      <alignment horizontal="left" vertical="center" wrapText="1"/>
    </xf>
    <xf numFmtId="0" fontId="9" fillId="2" borderId="1" xfId="0" applyFont="1" applyFill="1" applyBorder="1" applyAlignment="1">
      <alignment vertical="center"/>
    </xf>
    <xf numFmtId="179" fontId="9" fillId="2" borderId="1" xfId="20" applyNumberFormat="1" applyFont="1" applyFill="1" applyBorder="1" applyAlignment="1" applyProtection="1">
      <alignment horizontal="left" vertical="center" wrapText="1"/>
    </xf>
    <xf numFmtId="179" fontId="4" fillId="2" borderId="1" xfId="1" applyNumberFormat="1" applyFont="1" applyFill="1" applyBorder="1" applyAlignment="1">
      <alignment horizontal="left" vertical="center" wrapText="1" shrinkToFit="1"/>
    </xf>
    <xf numFmtId="0" fontId="1" fillId="2" borderId="1" xfId="46" applyFont="1" applyFill="1" applyBorder="1" applyAlignment="1" applyProtection="1">
      <alignment horizontal="left" vertical="center" wrapText="1"/>
    </xf>
    <xf numFmtId="49" fontId="1" fillId="2" borderId="1" xfId="0" applyNumberFormat="1" applyFont="1" applyFill="1" applyBorder="1" applyAlignment="1">
      <alignment horizontal="center" vertical="center" wrapText="1"/>
    </xf>
    <xf numFmtId="0" fontId="1" fillId="2" borderId="1" xfId="2"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179" fontId="2" fillId="2" borderId="1" xfId="1" applyNumberFormat="1" applyFont="1" applyFill="1" applyBorder="1" applyAlignment="1">
      <alignment horizontal="left" vertical="center" wrapText="1" shrinkToFit="1"/>
    </xf>
    <xf numFmtId="0" fontId="1" fillId="2" borderId="1" xfId="1" applyFont="1" applyFill="1" applyBorder="1" applyAlignment="1">
      <alignment horizontal="left" vertical="center" wrapText="1"/>
    </xf>
    <xf numFmtId="0" fontId="16" fillId="0" borderId="0" xfId="0" applyFont="1" applyAlignment="1">
      <alignment vertical="center"/>
    </xf>
    <xf numFmtId="0" fontId="0" fillId="0" borderId="0" xfId="0" applyAlignment="1">
      <alignment vertical="center" wrapText="1"/>
    </xf>
    <xf numFmtId="0" fontId="6" fillId="0" borderId="0" xfId="0" applyFont="1" applyAlignment="1">
      <alignment vertical="center" wrapText="1"/>
    </xf>
    <xf numFmtId="0" fontId="0" fillId="0" borderId="0" xfId="0" applyAlignment="1">
      <alignment vertical="center"/>
    </xf>
    <xf numFmtId="0" fontId="17" fillId="0" borderId="0" xfId="0" applyFont="1" applyAlignment="1">
      <alignment horizontal="center" vertical="center"/>
    </xf>
    <xf numFmtId="0" fontId="5" fillId="0" borderId="2" xfId="0" applyFont="1" applyBorder="1" applyAlignment="1">
      <alignment vertical="center" wrapText="1"/>
    </xf>
    <xf numFmtId="0" fontId="18" fillId="0" borderId="2" xfId="0" applyFont="1" applyBorder="1" applyAlignment="1">
      <alignment vertical="center"/>
    </xf>
    <xf numFmtId="0" fontId="18" fillId="0" borderId="2" xfId="0" applyFont="1" applyBorder="1" applyAlignment="1">
      <alignment vertical="center" wrapText="1"/>
    </xf>
    <xf numFmtId="0" fontId="5" fillId="0" borderId="2" xfId="0" applyFont="1" applyBorder="1" applyAlignment="1">
      <alignment vertical="center"/>
    </xf>
    <xf numFmtId="0" fontId="19" fillId="0" borderId="2" xfId="0" applyFont="1" applyBorder="1" applyAlignment="1">
      <alignment vertical="center" wrapText="1"/>
    </xf>
    <xf numFmtId="178" fontId="5" fillId="0" borderId="2" xfId="0" applyNumberFormat="1" applyFont="1" applyBorder="1" applyAlignment="1">
      <alignment vertical="center" wrapText="1"/>
    </xf>
  </cellXfs>
  <cellStyles count="57">
    <cellStyle name="常规" xfId="0" builtinId="0"/>
    <cellStyle name="常规 2 10 12 2" xfId="1"/>
    <cellStyle name="常规 18" xfId="2"/>
    <cellStyle name="强调文字颜色 6" xfId="3" builtinId="49"/>
    <cellStyle name="20% - 强调文字颜色 5" xfId="4" builtinId="46"/>
    <cellStyle name="20% - 强调文字颜色 4" xfId="5" builtinId="42"/>
    <cellStyle name="强调文字颜色 4" xfId="6" builtinId="41"/>
    <cellStyle name="常规 3" xfId="7"/>
    <cellStyle name="60% - 强调文字颜色 6" xfId="8" builtinId="52"/>
    <cellStyle name="40% - 强调文字颜色 3" xfId="9" builtinId="39"/>
    <cellStyle name="强调文字颜色 3" xfId="10" builtinId="37"/>
    <cellStyle name="60% - 强调文字颜色 2" xfId="11" builtinId="36"/>
    <cellStyle name="60% - 强调文字颜色 5" xfId="12" builtinId="48"/>
    <cellStyle name="40% - 强调文字颜色 2" xfId="13" builtinId="35"/>
    <cellStyle name="常规 5" xfId="14"/>
    <cellStyle name="40% - 强调文字颜色 5" xfId="15" builtinId="47"/>
    <cellStyle name="20% - 强调文字颜色 2" xfId="16" builtinId="34"/>
    <cellStyle name="标题" xfId="17" builtinId="15"/>
    <cellStyle name="已访问的超链接" xfId="18" builtinId="9"/>
    <cellStyle name="Excel Built-in Accent3" xfId="19"/>
    <cellStyle name="常规 2 10 12" xfId="20"/>
    <cellStyle name="检查单元格" xfId="21" builtinId="23"/>
    <cellStyle name="常规 46" xfId="22"/>
    <cellStyle name="标题 1" xfId="23" builtinId="16"/>
    <cellStyle name="输入" xfId="24" builtinId="20"/>
    <cellStyle name="超链接" xfId="25" builtinId="8"/>
    <cellStyle name="输出" xfId="26" builtinId="21"/>
    <cellStyle name="40% - 强调文字颜色 6" xfId="27" builtinId="51"/>
    <cellStyle name="20% - 强调文字颜色 3" xfId="28" builtinId="38"/>
    <cellStyle name="货币[0]" xfId="29" builtinId="7"/>
    <cellStyle name="标题 3" xfId="30" builtinId="18"/>
    <cellStyle name="解释性文本" xfId="31" builtinId="53"/>
    <cellStyle name="计算" xfId="32" builtinId="22"/>
    <cellStyle name="60% - 强调文字颜色 1" xfId="33" builtinId="32"/>
    <cellStyle name="千位分隔[0]" xfId="34" builtinId="6"/>
    <cellStyle name="60% - 强调文字颜色 3" xfId="35" builtinId="40"/>
    <cellStyle name="注释" xfId="36" builtinId="10"/>
    <cellStyle name="好" xfId="37" builtinId="26"/>
    <cellStyle name="货币" xfId="38" builtinId="4"/>
    <cellStyle name="千位分隔" xfId="39" builtinId="3"/>
    <cellStyle name="标题 2" xfId="40" builtinId="17"/>
    <cellStyle name="标题 4" xfId="41" builtinId="19"/>
    <cellStyle name="百分比" xfId="42" builtinId="5"/>
    <cellStyle name="链接单元格" xfId="43" builtinId="24"/>
    <cellStyle name="40% - 强调文字颜色 4" xfId="44" builtinId="43"/>
    <cellStyle name="20% - 强调文字颜色 1" xfId="45" builtinId="30"/>
    <cellStyle name="常规_Sheet1" xfId="46"/>
    <cellStyle name="强调文字颜色 5" xfId="47" builtinId="45"/>
    <cellStyle name="汇总" xfId="48" builtinId="25"/>
    <cellStyle name="强调文字颜色 2" xfId="49" builtinId="33"/>
    <cellStyle name="差" xfId="50" builtinId="27"/>
    <cellStyle name="20% - 强调文字颜色 6" xfId="51" builtinId="50"/>
    <cellStyle name="警告文本" xfId="52" builtinId="11"/>
    <cellStyle name="适中" xfId="53" builtinId="28"/>
    <cellStyle name="强调文字颜色 1" xfId="54" builtinId="29"/>
    <cellStyle name="60% - 强调文字颜色 4" xfId="55" builtinId="44"/>
    <cellStyle name="40% - 强调文字颜色 1" xfId="56" builtinId="31"/>
  </cellStyles>
  <dxfs count="213">
    <dxf>
      <border>
        <left style="thin">
          <color indexed="0"/>
        </left>
        <right style="thin">
          <color indexed="0"/>
        </right>
        <top style="thin">
          <color indexed="0"/>
        </top>
        <bottom style="thin">
          <color indexed="0"/>
        </bottom>
      </border>
    </dxf>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numFmt numFmtId="176" formatCode="0.0_ "/>
    </dxf>
    <dxf>
      <numFmt numFmtId="183" formatCode="0.00_ "/>
    </dxf>
    <dxf>
      <numFmt numFmtId="176" formatCode="0.0_ "/>
    </dxf>
    <dxf>
      <numFmt numFmtId="178" formatCode="0_ "/>
    </dxf>
    <dxf>
      <numFmt numFmtId="176" formatCode="0.0_ "/>
    </dxf>
    <dxf>
      <numFmt numFmtId="178" formatCode="0_ "/>
    </dxf>
    <dxf>
      <font>
        <sz val="14"/>
      </font>
    </dxf>
    <dxf>
      <font>
        <sz val="12"/>
      </font>
    </dxf>
    <dxf>
      <alignment vertical="center"/>
    </dxf>
    <dxf>
      <alignment vertical="center"/>
    </dxf>
    <dxf>
      <alignment wrapText="1"/>
    </dxf>
    <dxf>
      <font>
        <b val="1"/>
      </font>
    </dxf>
    <dxf>
      <font>
        <b val="1"/>
      </font>
    </dxf>
    <dxf>
      <font>
        <b val="1"/>
      </font>
    </dxf>
    <dxf>
      <font>
        <b val="1"/>
      </font>
    </dxf>
    <dxf>
      <font>
        <b val="1"/>
      </font>
    </dxf>
    <dxf>
      <font>
        <b val="1"/>
      </font>
    </dxf>
    <dxf>
      <font>
        <b val="0"/>
      </font>
    </dxf>
    <dxf>
      <font>
        <b val="0"/>
      </font>
    </dxf>
    <dxf>
      <font>
        <b val="0"/>
      </font>
    </dxf>
    <dxf>
      <font>
        <b val="0"/>
      </font>
    </dxf>
    <dxf>
      <font>
        <b val="0"/>
      </font>
    </dxf>
    <dxf>
      <font>
        <b val="0"/>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name val="宋体"/>
        <scheme val="none"/>
        <charset val="134"/>
        <family val="0"/>
        <b val="0"/>
        <i val="0"/>
        <strike val="0"/>
        <u val="none"/>
        <sz val="12"/>
        <color theme="1"/>
      </font>
      <alignment vertical="center" wrapText="1"/>
      <border>
        <left style="thin">
          <color indexed="0"/>
        </left>
        <right style="thin">
          <color indexed="0"/>
        </right>
        <top style="thin">
          <color indexed="0"/>
        </top>
        <bottom style="thin">
          <color indexed="0"/>
        </bottom>
      </border>
    </dxf>
    <dxf>
      <font>
        <b val="1"/>
      </font>
    </dxf>
    <dxf>
      <font>
        <b val="1"/>
      </font>
    </dxf>
    <dxf>
      <font>
        <b val="1"/>
      </font>
    </dxf>
    <dxf>
      <font>
        <b val="1"/>
      </font>
    </dxf>
    <dxf>
      <font>
        <b val="1"/>
      </font>
    </dxf>
    <dxf>
      <font>
        <b val="1"/>
      </font>
    </dxf>
    <dxf>
      <font>
        <b val="1"/>
      </font>
    </dxf>
    <dxf>
      <font>
        <b val="1"/>
      </font>
    </dxf>
    <dxf>
      <font>
        <b val="0"/>
      </font>
    </dxf>
    <dxf>
      <font>
        <b val="0"/>
      </font>
    </dxf>
    <dxf>
      <font>
        <name val="宋体"/>
        <scheme val="none"/>
      </font>
    </dxf>
    <dxf>
      <font>
        <name val="宋体"/>
        <scheme val="none"/>
      </font>
    </dxf>
    <dxf>
      <font>
        <sz val="12"/>
      </font>
    </dxf>
    <dxf>
      <font>
        <sz val="12"/>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0"/>
      </font>
    </dxf>
    <dxf>
      <font>
        <b val="0"/>
      </font>
    </dxf>
    <dxf>
      <font>
        <b val="0"/>
      </font>
    </dxf>
    <dxf>
      <font>
        <b val="0"/>
      </font>
    </dxf>
    <dxf>
      <font>
        <b val="0"/>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0"/>
      </font>
    </dxf>
    <dxf>
      <font>
        <b val="0"/>
      </font>
    </dxf>
    <dxf>
      <font>
        <b val="0"/>
      </font>
    </dxf>
    <dxf>
      <font>
        <b val="0"/>
      </font>
    </dxf>
    <dxf>
      <font>
        <b val="0"/>
      </font>
    </dxf>
    <dxf>
      <font>
        <b val="0"/>
      </font>
    </dxf>
    <dxf>
      <font>
        <b val="1"/>
      </font>
    </dxf>
    <dxf>
      <font>
        <b val="1"/>
      </font>
    </dxf>
    <dxf>
      <font>
        <b val="1"/>
      </font>
    </dxf>
    <dxf>
      <font>
        <b val="1"/>
      </font>
    </dxf>
    <dxf>
      <font>
        <b val="1"/>
      </font>
    </dxf>
    <dxf>
      <font>
        <b val="1"/>
      </font>
    </dxf>
    <dxf>
      <font>
        <b val="0"/>
      </font>
    </dxf>
    <dxf>
      <font>
        <b val="0"/>
      </font>
    </dxf>
    <dxf>
      <font>
        <b val="0"/>
      </font>
    </dxf>
    <dxf>
      <font>
        <b val="0"/>
      </font>
    </dxf>
    <dxf>
      <font>
        <b val="0"/>
      </font>
    </dxf>
    <dxf>
      <font>
        <b val="0"/>
      </font>
    </dxf>
    <dxf>
      <font>
        <name val="华文仿宋"/>
        <scheme val="none"/>
      </font>
    </dxf>
    <dxf>
      <font>
        <name val="华文仿宋"/>
        <scheme val="none"/>
      </font>
    </dxf>
    <dxf>
      <font>
        <name val="华文琥珀"/>
        <scheme val="none"/>
      </font>
    </dxf>
    <dxf>
      <font>
        <name val="华文琥珀"/>
        <scheme val="none"/>
      </font>
    </dxf>
    <dxf>
      <font>
        <name val="仿宋"/>
        <scheme val="none"/>
      </font>
    </dxf>
    <dxf>
      <font>
        <name val="仿宋"/>
        <scheme val="none"/>
      </font>
    </dxf>
    <dxf>
      <font>
        <name val="宋体"/>
        <scheme val="none"/>
      </font>
    </dxf>
    <dxf>
      <font>
        <name val="宋体"/>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720.4611689815" refreshedBy="Administrator" recordCount="182">
  <cacheSource type="worksheet">
    <worksheetSource ref="A7:Y189" sheet="明细表 "/>
  </cacheSource>
  <cacheFields count="31">
    <cacheField name="序号" numFmtId="0">
      <sharedItems containsSemiMixedTypes="0" containsString="0" containsNumber="1" containsInteger="1" minValue="0" maxValue="182" count="182">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sharedItems>
    </cacheField>
    <cacheField name="项目类型" numFmtId="0">
      <sharedItems count="5">
        <s v="产业发展"/>
        <s v="巩固三保障成果"/>
        <s v="就业项目"/>
        <s v="乡村建设行动"/>
        <s v="易地搬迁后扶"/>
      </sharedItems>
    </cacheField>
    <cacheField name="二级项目类型" numFmtId="0">
      <sharedItems count="14">
        <s v="_x000a_高质量庭院经济"/>
        <s v="加工流通项目"/>
        <s v="金融保险配套项目"/>
        <s v="配套设施项目"/>
        <s v="生产项目"/>
        <s v="新型农村集体经济发展项目"/>
        <s v="教育"/>
        <s v="就业"/>
        <s v="公益性岗位"/>
        <s v="务工补助"/>
        <s v="农村公共服务"/>
        <s v="农村基础设施"/>
        <s v="人居环境整治"/>
        <s v="易地搬迁后扶"/>
      </sharedItems>
    </cacheField>
    <cacheField name="项目子类型" numFmtId="0">
      <sharedItems count="26">
        <s v="庭院特色养殖"/>
        <s v="庭院特色种植"/>
        <s v="农产品仓储保鲜冷链基础设施建设"/>
        <s v="品牌打造和展销平台"/>
        <s v="加工业"/>
        <s v="小额贷款贴息"/>
        <s v="小型农田水利设施建设"/>
        <s v="种植业基地"/>
        <s v="养殖基地建设"/>
        <s v="新型农村集体经济发展项目"/>
        <s v="享受“雨露计划”职业教育补助"/>
        <s v="技能培训"/>
        <s v="公益性岗位"/>
        <s v="帮扶车间（特色手工基地）建设"/>
        <s v="交通费补助"/>
        <s v="公共照明设施"/>
        <s v="农村道路建设"/>
        <s v="产业路、资源路、旅游路建设"/>
        <s v="农村清洁能源设施建设（燃气、户用光伏、风电、水电、农村生物质能源、北方地区清洁取暖等）"/>
        <s v="农村供水保障设施建设"/>
        <s v="其他"/>
        <s v="农村垃圾治理"/>
        <s v="人居环境整治"/>
        <s v="村容村貌提升"/>
        <s v="“一站式”社区综合服务设施建设"/>
        <s v="帮扶车间" u="1"/>
      </sharedItems>
    </cacheField>
    <cacheField name="乡" numFmtId="0">
      <sharedItems containsBlank="1" count="32">
        <s v="七江镇"/>
        <s v="相关乡镇"/>
        <s v="羊古坳镇"/>
        <s v="各乡镇（街道）"/>
        <s v="虎形山瑶族乡"/>
        <s v="山界回族乡"/>
        <s v="司门前镇"/>
        <s v="桃花坪街道"/>
        <s v="北山镇"/>
        <s v="高平镇"/>
        <s v="荷田乡"/>
        <s v="荷香桥镇"/>
        <s v="横板桥镇"/>
        <s v="花门街道"/>
        <s v="六都寨镇"/>
        <s v="三阁司镇"/>
        <s v="滩头镇"/>
        <s v="小沙江镇"/>
        <s v="鸭田镇"/>
        <s v="岩口镇"/>
        <s v="10个产烟乡镇"/>
        <m/>
        <s v="大水田乡"/>
        <s v="金石桥镇"/>
        <s v="罗洪镇"/>
        <s v="麻塘山乡"/>
        <s v="南岳庙镇"/>
        <s v="西洋江镇"/>
        <s v="周旺镇"/>
        <s v="金石桥"/>
        <s v="司门前镇、羊古坳镇、金石桥镇"/>
        <s v="羊古坳镇、金石桥镇、鸭田镇"/>
      </sharedItems>
    </cacheField>
    <cacheField name="村" numFmtId="0">
      <sharedItems containsBlank="1" count="79">
        <s v="水西 "/>
        <s v="南冲"/>
        <s v="双合"/>
        <s v="坪南村"/>
        <s v="相关村"/>
        <s v="罗英"/>
        <s v="大美田"/>
        <s v="刘家排"/>
        <s v="茅坳村"/>
        <s v="老屋村"/>
        <s v="罗白村"/>
        <s v="五通村"/>
        <s v="小水塘村"/>
        <s v="遴选2个村"/>
        <s v="龙家湾"/>
        <s v="杨田村"/>
        <s v="大伍社区"/>
        <s v="江未村"/>
        <s v="颜公村"/>
        <s v="广溪村"/>
        <s v="三合村"/>
        <s v="天马山村"/>
        <s v="袁家村"/>
        <s v="龙富村"/>
        <s v="八一村"/>
        <s v="新民社区 "/>
        <s v="枫木"/>
        <s v="西坪村"/>
        <s v="天子山村"/>
        <s v="桃仙岩村"/>
        <s v="九龙村"/>
        <s v="花龙村"/>
        <s v="横金"/>
        <s v="游家村"/>
        <s v="棋盘村"/>
        <s v="148个村"/>
        <s v="四方井村、架枧村、南寺村、老屋村"/>
        <s v="全县各村"/>
        <m/>
        <s v="有关村"/>
        <s v="五里村"/>
        <s v="红锦村"/>
        <s v="杨桥村"/>
        <s v="青龙江村"/>
        <s v="万兴村"/>
        <s v="大托村 "/>
        <s v="望云山村"/>
        <s v="冷溪山村"/>
        <s v="新良村"/>
        <s v="三河村"/>
        <s v="马坪村"/>
        <s v="巴油村"/>
        <s v="金星村"/>
        <s v="水西村"/>
        <s v="龙庄村"/>
        <s v="民族村"/>
        <s v="落马井村、罗白村、陈栗村、红旗村、坳头村"/>
        <s v="老屋村、南寺村、金龙村"/>
        <s v="玉林村"/>
        <s v="石山湾村"/>
        <s v="相关项目村"/>
        <s v="果胜新村"/>
        <s v="碧云泉"/>
        <s v="青庄"/>
        <s v="划市村"/>
        <s v="锣鼓石村"/>
        <s v="罗英村"/>
        <s v="江口村"/>
        <s v="车塘铺村"/>
        <s v="新兴村"/>
        <s v="万贯冲村"/>
        <s v="沙坪村"/>
        <s v="香溪村"/>
        <s v="上花园村"/>
        <s v="朝阳新村"/>
        <s v="严胜村"/>
        <s v="高家社区"/>
        <s v="风云亭村"/>
        <s v="江湾社区"/>
      </sharedItems>
    </cacheField>
    <cacheField name="项目名称" numFmtId="0">
      <sharedItems count="180">
        <s v="水西村种养殖建设项目"/>
        <s v="南冲村家禽苗种养殖项目"/>
        <s v="双合村黑木耳种植项目"/>
        <s v="坪南村种植黑木耳项目"/>
        <s v="2025年发展庭院经济奖补"/>
        <s v="罗英村高质量庭院经济试点项目"/>
        <s v="大美田高质量庭院经济试点项目"/>
        <s v="刘家排村高质量庭院经济试点项目"/>
        <s v="2024年农产品产地冷藏保鲜设施建设"/>
        <s v="2025年农产品产地冷藏保鲜设施建设"/>
        <s v="2024年茅坳村农副产品和中草药加工厂基础设施建设"/>
        <s v="湖南伊路顺红糖厂品牌包装设计"/>
        <s v="隆回县楚源山沟沟甘蔗种植专业合作社提质升级"/>
        <s v="2025年五通村连栋钢架大棚及配套设施建设"/>
        <s v="2025年小水塘村农业设备设施工程"/>
        <s v="小水塘村冷库场地基础建设设施"/>
        <s v="2025年设施农业建设"/>
        <s v="龙家湾村农产品加工项目"/>
        <s v="2025年度产业帮扶小额信贷贴息"/>
        <s v="杨田村1-4组渠道修建工程"/>
        <s v="2025年北山镇大伍社区1.3.4.5.6.11.12组电排修建及水井改扩建项目"/>
        <s v="2025年江未村七组刘家院下面农田水圳修建"/>
        <s v="颜公村小闹冲水渠修建工程"/>
        <s v="广溪村水毁河堤修复"/>
        <s v="2025年三合村农田、水渠项目修建"/>
        <s v="天马山村2025年5.21.23，27组，40*40水渠硬化1800米、"/>
        <s v="天马山村2025年7.9.15.17.18.24.25.26.27组山塘清淤.30*30水渠硬化维修2500米"/>
        <s v="天马山村2025年水渠硬化维修"/>
        <s v="袁家村野鸡岭、长塘垅水库灌区渠道修建"/>
        <s v="新建园艺场池塘"/>
        <s v="2024年龙富村16-21组渠道修建及清淤"/>
        <s v="2024年八一村5.6.7.8.9.11组三角塘清淤加固"/>
        <s v="2024年八一村14.15.16.17.25道路硬化"/>
        <s v="2025年新民社区5组河堤维修"/>
        <s v="枫木村4.5.6.7.8.9.10组河坝灌溉渠修建"/>
        <s v="西坪村水圳修建"/>
        <s v="天子山村2025年排灌两用水渠"/>
        <s v="2025年桃仙岩村3、6、7、8、14、20、22组山塘硬化，2组渠道修建、1组人行桥及附属设施建设项目"/>
        <s v="小水塘村长命塘除险加固.倒虹吸维修"/>
        <s v="小水塘村新建渠道维修加固浆砌石"/>
        <s v="小水塘村水利设施建设"/>
        <s v="九龙村9、10组山塘加固"/>
        <s v="2025年小型农业水利设施建设"/>
        <s v="花龙村14组水渠维修"/>
        <s v="花龙村13组水渠硬化"/>
        <s v="横金1组水口里至3组水渠新建项目"/>
        <s v="游家村2、3、4、13、14水渠修建"/>
        <s v="棋盘村2025年基础设施建设"/>
        <s v="2025年烤烟种植项目"/>
        <s v="2025年县级示范社和示范家庭农场奖补"/>
        <s v="天子山村2025年养殖基地基础建设"/>
        <s v="山界回族乡三辣、甘蔗种植基地建设"/>
        <s v="小水塘村产业基地配套基础设施建设"/>
        <s v="2025年省重点产业项目"/>
        <s v="2025年县重点产业项目"/>
        <s v="2025年支持新增监测户发展农业产业进行补助"/>
        <s v="龙家湾村经济场菌类产业项目建设"/>
        <s v="隆回县望云山国有林场2025年欠发达国有林场产业发展项目"/>
        <s v="隆回县木瓜山国有林场2025年欠发达国有林场产业发展项目"/>
        <s v="隆回白马山国有林场2025年欠发达国有林场林下经济项目"/>
        <s v="2025年扶持村级集体经济项目"/>
        <s v="2025年度雨露计划职业教育补助"/>
        <s v="2025年度隆回县乡村致富带头人培训"/>
        <s v="2025年北山镇村级保洁员工资"/>
        <s v="2025年大水田乡村级保洁员工资"/>
        <s v="2025年高平镇村级保洁员工资"/>
        <s v="2025年荷田乡村级保洁员工资"/>
        <s v="2025年荷香桥镇村级保洁员工资"/>
        <s v="2025年横板桥镇村级保洁员工资"/>
        <s v="2025年虎形山瑶族乡村级保洁员工资"/>
        <s v="2025年花门街道村级保洁员工资"/>
        <s v="2025年金石桥镇村级保洁员工资"/>
        <s v="2025年六都寨镇村级保洁员工资"/>
        <s v="2025年罗洪镇村级保洁员工资"/>
        <s v="2025年麻塘山乡村级保洁员工资"/>
        <s v="2025年南岳庙镇村级保洁员工资"/>
        <s v="2025年七江镇村级保洁员工资"/>
        <s v="三阁司镇四季度2024年村级保洁员工资"/>
        <s v="2025年山界回族乡村级保洁员工资"/>
        <s v="2025年司门前镇村级保洁员工资"/>
        <s v="2025年滩头镇村级保洁员工资"/>
        <s v="2025年桃花坪街道村级保洁员工资"/>
        <s v="2025年西洋江镇村级保洁员工资"/>
        <s v="2025年小沙江镇村级保洁员工资"/>
        <s v="2025年鸭田镇村级保洁员工资"/>
        <s v="2025年岩口镇村级保洁员工资"/>
        <s v="2025年羊古坳镇村级保洁员工资"/>
        <s v="2025年周旺镇村级保洁员工资"/>
        <s v="2024年度就业帮扶车间稳岗补贴"/>
        <s v="2023年度就业帮扶车间就业稳岗补贴"/>
        <s v="2024年建筑施工人员培训技术培训项目"/>
        <s v="2025年转移就业交通补助"/>
        <s v="2025年龙富村8个集中居民区安装及维修太阳能路灯"/>
        <s v="三阁司镇五里村5个集中居民区公共照明设施"/>
        <s v="杨田村5.6.8.9组道硬化"/>
        <s v="2025年北山镇大伍社区15.16.17组堡坎修建"/>
        <s v="颜公村大竹山机耕道修建"/>
        <s v="2025年红锦村夏景入户路硬化工程"/>
        <s v="2025年红锦村横岭16.17组周兵华屋边至李谟湘屋边硬化路提质改造工程"/>
        <s v="2025年红锦村李早秀屋边至刘琼屋边村主干道提质改造工程"/>
        <s v="2025年红锦村组道路硬化工程"/>
        <s v="2025年红锦村杨才冲袁愈强屋边至高冲院子硬化工程"/>
        <s v="2025年红锦村入户路硬化工程"/>
        <s v="2025年杨桥村土田里至野堂里村主干道排水渠修建"/>
        <s v="2025年杨桥村枫树下村主干道堡坎修建"/>
        <s v="2025年江未村石马江河堤道路堡坎维修"/>
        <s v="2025年江未村四组青草冲路面硬化"/>
        <s v="隆回县荷田乡农村基础设施建设以工代赈项目"/>
        <s v="2025年三合村道路修建项目"/>
        <s v="万兴村牛场至大帽山公路硬化"/>
        <s v="天马山村2025年7.10.12.17.23.28组村组道路维修"/>
        <s v="天马山村2025年道路维修"/>
        <s v="天马山村2025年产业发展光伏站"/>
        <s v="袁家村园艺场进场机耕道修建"/>
        <s v="大托村二组组道硬化"/>
        <s v="大托村一组饮水工程"/>
        <s v="八一村道路路面硬化"/>
        <s v="2024年龙富村9道路塌方处维修加固及1.2.4.8道路维修硬化"/>
        <s v="望云山村17、18组灌溉水渠硬化"/>
        <s v="2024年冷溪山村金石桥通往风力发电公路大晓坳路段挡土墙及硬化"/>
        <s v="新良村14-18组公路保坎修建"/>
        <s v="新良村14-18组公路加宽硬化工程"/>
        <s v="2025年新民社区2、3、4、5组道路硬化"/>
        <s v="2025年三河村通达公路"/>
        <s v="2025年三河村原梅花道路硬化"/>
        <s v="2025年马坪村集中供水巩固提升工程"/>
        <s v="2025年罗洪镇巴油村供水巩固提升工程"/>
        <s v="金星村通组公路硬化工程"/>
        <s v="枫木8组至村部主路扩宽工程"/>
        <s v="水西村道路保坎建设"/>
        <s v="西坪村道路修建工程"/>
        <s v="2024年龙庄村高木塘组、黄冲组道路硬化"/>
        <s v="三阁司镇五里村1-6组道路加宽硬化"/>
        <s v="2024年四季度山界回族乡罗白村至坳头村的罗坳公路提质改造路基"/>
        <s v="隆回县-山界回族乡_乡村建设行动_农村基础设施（含产业配套基础设施）_民族村4组至天老坳道路硬化工程"/>
        <s v="2024年老屋村3-6组基础设施工程"/>
        <s v="2024年老屋村1-2组及村部基础设施工程"/>
        <s v="2024年老屋村7-8组基础设施工程"/>
        <s v="罗坳通景公路沿线附属工程"/>
        <s v="X087公路堡坎建设、附属工程建设"/>
        <s v="2025年司门前镇玉林村10组道路硬化及路基平铺"/>
        <s v="2025年司门前镇石山湾村1-2组通畅公路路面硬化和挡土墙修建"/>
        <s v="2023年辰水流域治理项目续建"/>
        <s v="2025年果胜新村峡山点、沙坪点、五马点、青龙点公路硬化项目"/>
        <s v="双龙水厂滩头镇碧云泉片管网延伸工程"/>
        <s v="小水塘村农村道路建设"/>
        <s v="九龙村1、4、8、9、10、11组1.通组道路硬化"/>
        <s v="2024年产业路等农田建设产业路"/>
        <s v="2023年小型病险水库除险加固项目续建"/>
        <s v="花龙村3组公路硬化"/>
        <s v="青庄村6组、7组、12组道路硬化项目"/>
        <s v="青庄村1组、2组公路修复项目"/>
        <s v="游家村2、13组公路硬化"/>
        <s v="划市村2025年山塘水渠改造项目"/>
        <s v="隆回县毗莲下河流域河道（干流马家桥村-石屋村）及岩口河支流治理工程"/>
        <s v="龙家湾村经济场产业发展"/>
        <s v="锣鼓石村道路窄改宽道路修建"/>
        <s v="龙家湾村产业道路硬化"/>
        <s v="罗英村集中供水取水坝及管网建设"/>
        <s v="2023年辰水隆回县三期治理项目续建"/>
        <s v="江口村大院子至5组村组道路道路硬化"/>
        <s v="车塘铺村产业园院落人行道续建"/>
        <s v="2025年新兴村主道路扩宽旺子塘至矿心桥"/>
        <s v="新兴村新塘、伏兴道路硬化建设"/>
        <s v="隆回县九龙山国有林场2025年欠发达国有林场基础设施项目"/>
        <s v="隆回县大东山国有林场2025年欠发达国有林场基础设施项目"/>
        <s v="2024年万贯冲村8组通组路窄改宽"/>
        <s v="2025年农村生活垃圾收运"/>
        <s v="万兴村5、9组牛场下水道安装"/>
        <s v="2025年沙坪村6、7、8、12组庭院基础设施建设"/>
        <s v="天子山村2025年院落基础设施"/>
        <s v="小水塘村院落基础设施建设"/>
        <s v="龙家湾村人居环境整治"/>
        <s v="隆回县大水田乡香溪村易地扶贫搬迁集中安置点黄金冬桃种植产业项目一期工程"/>
        <s v="隆回县金石桥镇上花园村易地扶贫搬迁集中安置点基础设施提质项目"/>
        <s v="隆回县六都寨镇朝阳新村易地扶贫搬迁集中安置点基础设施提质改造项目"/>
        <s v="隆回县罗洪镇严胜村易地扶贫搬迁集中安置点基础设施提质改造项目"/>
        <s v="隆回县七江镇高家易地扶贫搬迁集中安置点基础设施提质改造项目"/>
        <s v="隆回县司门前镇风云亭村易地扶贫搬迁集中安置点基础设施提质改造项目"/>
        <s v="隆回县易地搬迁县城集中安置区基础设施提质改造项目"/>
      </sharedItems>
    </cacheField>
    <cacheField name="建设性质" numFmtId="0">
      <sharedItems count="13">
        <s v="新建"/>
        <s v="种植"/>
        <s v="改建"/>
        <s v="新建、维修"/>
        <s v="新建、改建、维修"/>
        <s v="修复"/>
        <s v="维修"/>
        <s v="恢复、新建"/>
        <s v="新建、续建"/>
        <s v="提质改造"/>
        <s v="续建"/>
        <s v="改造"/>
        <s v="新建维修"/>
      </sharedItems>
    </cacheField>
    <cacheField name="计划开工_x000a_时间" numFmtId="0">
      <sharedItems containsDate="1" containsMixedTypes="1" count="38">
        <d v="2024-09-01T00:00:00"/>
        <d v="2024-10-15T00:00:00"/>
        <d v="2025-03-01T00:00:00"/>
        <d v="2024-08-20T00:00:00"/>
        <d v="2024-08-01T00:00:00"/>
        <d v="2025-01-01T00:00:00"/>
        <d v="2025-04-01T00:00:00"/>
        <s v="2025.8月"/>
        <d v="2025-06-01T00:00:00"/>
        <d v="2024-10-01T00:00:00"/>
        <d v="2025-02-01T00:00:00"/>
        <s v="2025.01.01"/>
        <d v="2025-03-04T00:00:00"/>
        <d v="2025-10-01T00:00:00"/>
        <n v="2025.01"/>
        <d v="2025-05-01T00:00:00"/>
        <s v="2025年6月"/>
        <s v="2025.9.1"/>
        <s v="2025.10.1"/>
        <d v="2024-11-01T00:00:00"/>
        <s v="2025.5月"/>
        <d v="2024-06-01T00:00:00"/>
        <d v="2024-01-01T00:00:00"/>
        <d v="2025-03-02T00:00:00"/>
        <d v="2025-03-03T00:00:00"/>
        <s v="2025.2.18"/>
        <s v="2024年1月"/>
        <d v="2024-12-25T00:00:00"/>
        <d v="2025-01-10T00:00:00"/>
        <s v="2023年12月"/>
        <n v="2025.1"/>
        <s v="2025.4月"/>
        <s v="2025年1月"/>
        <d v="2025-01-02T00:00:00"/>
        <s v="2025.6.1"/>
        <s v="2025年3月"/>
        <d v="2025-05-20T00:00:00"/>
        <d v="2025-01-03T00:00:00"/>
      </sharedItems>
    </cacheField>
    <cacheField name="计划完工_x000a_时间" numFmtId="0">
      <sharedItems containsDate="1" containsMixedTypes="1" count="35">
        <d v="2024-12-01T00:00:00"/>
        <d v="2025-12-01T00:00:00"/>
        <d v="2025-12-30T00:00:00"/>
        <d v="2025-10-01T00:00:00"/>
        <s v="2025.9月"/>
        <s v="2025.10月"/>
        <d v="2025-06-01T00:00:00"/>
        <s v="2025.12.20"/>
        <d v="2025-09-02T00:00:00"/>
        <d v="2025-08-01T00:00:00"/>
        <n v="2025.12"/>
        <s v="2025年11月"/>
        <d v="2025-11-01T00:00:00"/>
        <d v="2025-12-31T00:00:00"/>
        <s v="2025.10.30"/>
        <s v="2025/12月"/>
        <d v="2025-12-20T00:00:00"/>
        <d v="2025-11-30T00:00:00"/>
        <s v="2025/11/31"/>
        <d v="2025-05-01T00:00:00"/>
        <d v="2025-12-26T00:00:00"/>
        <d v="2025-12-27T00:00:00"/>
        <d v="2025-12-28T00:00:00"/>
        <d v="2025-12-29T00:00:00"/>
        <s v="2025.4.18"/>
        <s v="2024年11月"/>
        <s v="2024年10月"/>
        <s v="2025.6月"/>
        <s v="2025年12月"/>
        <d v="2025-06-30T00:00:00"/>
        <s v="2025.6.30"/>
        <s v="2025年10月"/>
        <d v="2025-12-02T00:00:00"/>
        <d v="2025-12-03T00:00:00"/>
        <d v="2025-07-01T00:00:00"/>
      </sharedItems>
    </cacheField>
    <cacheField name="项目主管单位" numFmtId="0">
      <sharedItems count="11">
        <s v="县农业农村局"/>
        <s v="县民宗局"/>
        <s v="县委组织部"/>
        <s v="县财政局"/>
        <s v="县水利局"/>
        <s v="隆回县林业局"/>
        <s v="县委组织部县农经站"/>
        <s v="县人社局"/>
        <s v="县委组织部县住建局"/>
        <s v="隆回县发展和改革局"/>
        <s v="县交通局"/>
      </sharedItems>
    </cacheField>
    <cacheField name="项目组织实施单位" numFmtId="0">
      <sharedItems count="46">
        <s v="七江镇人民政府"/>
        <s v="县农业农村局"/>
        <s v="羊古坳镇人民政府"/>
        <s v="虎形山瑶族乡人民政府"/>
        <s v="山界回族乡"/>
        <s v="司门前镇人民政府"/>
        <s v="桃花坪街道办事处"/>
        <s v="相关乡镇（街道）人民政府（办事处）"/>
        <s v="北山镇人民政府"/>
        <s v="高平镇人民政府"/>
        <s v="荷田乡人民政府"/>
        <s v="荷香桥镇人民政府"/>
        <s v="横板桥镇人民政府"/>
        <s v="花门街道办事处"/>
        <s v="六都寨镇人民政府"/>
        <s v="三阁司镇人民政府"/>
        <s v="滩头镇人民政府"/>
        <s v="小沙江镇人民政府"/>
        <s v="鸭田镇人民政府"/>
        <s v="岩口镇人民政府"/>
        <s v="县农业综合服务中心"/>
        <s v="县农经站"/>
        <s v="隆回县望云山国有林场"/>
        <s v="隆回县木瓜山国有林场"/>
        <s v="隆回县白马山国有林场"/>
        <s v="大水田乡人民政府"/>
        <s v="金石桥镇人民政府"/>
        <s v="罗洪镇人民政府"/>
        <s v="麻塘山乡人民政府"/>
        <s v="南岳庙镇人民政府"/>
        <s v="山界回族乡人民政府"/>
        <s v="西洋江镇人民政府"/>
        <s v="周旺镇人民政府"/>
        <s v="县人社局"/>
        <s v="县委组织部县住建局"/>
        <s v="隆回县荷田乡人民政府"/>
        <s v="县河湖事务中心"/>
        <s v="县农村供水有限责任公司"/>
        <s v="隆回县九龙山国有林场"/>
        <s v="隆回县大东山国有林场"/>
        <s v="县人居环境指挥部"/>
        <s v="隆回县大水田乡人民政府"/>
        <s v="隆回县金石桥镇人民政府"/>
        <s v="隆回县六都寨镇人民政府"/>
        <s v="隆回县罗洪镇人民政府"/>
        <s v="隆回县司门前镇人民政府"/>
      </sharedItems>
    </cacheField>
    <cacheField name="建设内容及规模" numFmtId="0">
      <sharedItems count="180" longText="1">
        <s v="1、开展分散养殖（发展订单农业）；2、建设红薯粉（葛根）基地"/>
        <s v="开展分散养殖（发展订单农业）_x000a_"/>
        <s v="发展黑木耳产业"/>
        <s v="种植黑木耳项目"/>
        <s v="对发展庭院小种植、小养殖、小加工、小农旅、小服务，当年发展庭院经济项目总投入达到2000元以上，有固定的种养、加工、经营和服务场所，可持续增产增收，且家庭环境干净整洁，家庭和睦，睦邻友好的户进行奖补"/>
        <s v="庭院经济试点，以奖补到村的方式，帮助村里150户或30%以上的农户发展产业"/>
        <s v="以奖补到村的方式，帮助村里150户或30%以上的农户发展产业"/>
        <s v="建设预冷库、高温库、低温库等冷藏保鲜设施7200立方米"/>
        <s v="新建加工厂一座，占地500㎡"/>
        <s v="老屋村湖南伊路顺红糖厂品牌包装设计"/>
        <s v="罗白村隆回县楚源山沟沟甘蔗种植专业合作社提质升级"/>
        <s v="1、标准化连栋钢架大棚3000M2。2、果蔬恒温保鲜2套。_x000a_3、智能自动烘干设备2套."/>
        <s v="1、建设冷库500m³，烘干机及配套设施2台(套)，喷淋滴灌管网亩35亩。不锈钢储水装置100m³，水肥一体机一套 ，储水池900m³，抽水系统一套。控温单体蔬菜大棚960平方，设备房与控温集装箱3套，配套空调3台。_x000a_2、智能设备：蔬菜漂烫机1台1，真空包装机1台，土地耕整设备1台、莲子一体机1台。_x000a_3、其它设备:三相四线电力线路水泥电杆及线路400米元，3.5米宽碎石道路109米，高位水箱下设备房地面硬化180平方，电泵房1间"/>
        <s v="场地基础建设设施"/>
        <s v="1、新建高效栽植设施。2、新建生态精养设施。3、购置农业生产设备.4、完善其他基础设施，改善基础条件。"/>
        <s v="龙家湾村农产品加工厂房建设约600平米，相关设备购置及安装，以及厂房水电线路改造、装修装饰及周边附属设施建设"/>
        <s v="为4000余户脱贫人口提供贷款贴息"/>
        <s v="1-4组0.8m*0.8m*0.8m渠道硬化长320m,10组0.4m*0.4m*0.4m渠道硬化长100M(含1m*0.8*20m挡土墙）"/>
        <s v="1、1组电排维修（1万元）；2、11.12组新建电排（13万元）；3、4.5.6组水井改扩建（6万元）"/>
        <s v="七组刘家院下面农田水圳修建长220米，宽0.3米，高0.5米，底厚0.1米."/>
        <s v=" 小闹冲修建0.6*0.6米灌溉渠300米；两侧修建浆砌保坎，分别长300米，宽0.32米，高1.2米，共230立方米。_x000a_"/>
        <s v="1.荷田乡广溪村1、2组，水毁河堤修复长96米、高3.1米、宽0.8米；2.荷田乡广溪村4、5组，水毁河堤修复长94米、高2.8米、宽0.8米；3.荷田乡广溪村7组，水毁河堤修复长86米、高2.8米、宽0.8米；4.荷田乡广溪村12、13组，水毁河堤修复长97米、高2.8米、宽0.8米。"/>
        <s v="380M*3M*0.018M，2组水渠110M*0.6M*1M,8-12组水渠150M*0.3M*0.3m"/>
        <s v="5.21.23，27组，40*40水渠硬化1800米、"/>
        <s v="7.9.15.17.18.24.25.26.27组山塘清淤.30*30水渠硬化维修2500米"/>
        <s v="1级、5、7、9、17、21、24、29、30组水渠修建和维修"/>
        <s v="修建野鸡岭、长塘垅水库灌区渠道1100米、规格0.3*0.3"/>
        <s v="新建园艺场池塘2口"/>
        <s v="龙富村16-21组渠道修建及清淤长400m。"/>
        <s v="1、5.6.7.8.9.11组三角塘清淤：长43mx宽20mx深1.5m，1290m³；2、浆砌石挡土墙：长84mx2.5mx(1.6+0.6)÷2，231m³。"/>
        <s v="14.15.16.17.25道路硬化：长290mx宽3.5mx厚0.2m,203m³。"/>
        <s v="新民社区5组河堤维修浆砌挡土墙181.5立方米"/>
        <s v=" 枫木村4.5.6.7.8.9.10组河坝灌溉渠：矩形断面尺寸0.4*0.5米_x000a_三面砼浇筑:渠长1000米_x000a_"/>
        <s v="修水圳:从石子冲马路罗宝玉田至日字塘，从塘里冲山塘至马顺八屋后共计500米长，规格30*30"/>
        <s v="对新建河堤内农田进行修建排灌两用水渠，"/>
        <s v="3、6、7、8、14、20、22组共7座山塘清淤硬化 。2组渠道新建0.4*0.5m，长310m 。1组人行桥3m*6m及附属设施建设。"/>
        <s v="塘坝除险加固.倒虹吸维修"/>
        <s v="7.8.12.13组渠道维修加固浆砌石工程"/>
        <s v="柳桥片、小水片渠道维修加固浆砌石工程"/>
        <s v="小型农田水利设施建设"/>
        <s v="九龙村9、10组山塘储水量6500方，清淤50米*40米*1米，塘坝加固和绑坑长40*高3米*宽1.3米."/>
        <s v="山塘清淤维修300处、泵站改造3处、畅通“中梗阻”渠道6公里。"/>
        <s v="水渠硬化400米"/>
        <s v="水渠硬化300米"/>
        <s v="新建水渠长：1250m，宽：0.3m、高：0.3m、厚：0.1m"/>
        <s v="2、3、4、13、14修水渠1000米、宽30公分、高30公分"/>
        <s v="山塘维修、渠道修建、电排管道延申"/>
        <s v="全县烤烟种植面积2.6万亩及烤烟基础设施，预计收购烟叶6万担"/>
        <s v="通过示范创建，支持50家示范社和示范场。奖补资金主要用于农业生产服务设施和基地建设；引导农产品质量与认证；进行技术推广、培训和信息服务"/>
        <s v="对两个养殖基地进行基础性投入，带到养殖产业发展"/>
        <s v="四方井村、架枧村、南寺村、老屋村"/>
        <s v="荷花基地基础设施建设1处/10万元;蔬菜种植基地配套基础设施1处/10万元"/>
        <s v="省重点企业培育扶持金银花、蔬菜、百合等“一特两辅”特色主导产业主体、扶持村级集体经济"/>
        <s v="县重点企业培育扶持金银花、蔬菜、百合等“一特两辅”特色主导产业主体、扶持村级集体经济"/>
        <s v="支持有产业发展能力和产业发展意愿的监测户发展产业，增加其生产经营性收入"/>
        <s v="菌类产业基地产业建设运营，包括菌种购买、技术服务、包装费用、运行管理及配套设施建设等"/>
        <s v="石半寺工区林下种植中药材（沙参）60亩及相关配套设施"/>
        <s v="干山工区建设柏木良种种苗繁育基地35亩（含围栏及喷灌设施）"/>
        <s v="牛厂坳工区沼泽地种植65亩泥炭藓,其中含泥炭藓种植种子、整地、搭建围栏等"/>
        <s v="全县25个乡镇（街道）新一轮发展壮大新型村级集体经济和红色美丽村庄建设扶持计划"/>
        <s v="对就读中等职业学校、高职高专院校、技师学院已注册普通全日制正式学籍的本县脱贫户家族子女（含监测对象），落实助学补助政策"/>
        <s v="乡村振兴致富带头人培训280人以上"/>
        <s v="北山镇2024年村级保洁员（脱贫和监测户）46人,12个月工资,1200元/月.人"/>
        <s v="大水田乡村级保洁员（脱贫和监测户）16人,12个月工资,1200元/月.人"/>
        <s v="高平镇村级保洁员（脱贫和监测户）81人,12个月工资,1200元/月.人"/>
        <s v="荷田乡2024年级保洁员（脱贫和监测户）30人,12个月工资,1200元/月/人"/>
        <s v="荷香桥镇2024年村级保洁员（脱贫和监测户）63人,12个月工资,1200元/月.人"/>
        <s v="横板桥镇村级保洁员（脱贫和监测户）52人,12个月工资,1200元/月.人"/>
        <s v="虎形山瑶族乡村级保洁员（脱贫和监测户）20人，12个月工资，1200元/月·人"/>
        <s v="花门街道2024年村级保洁员（脱贫和监测户）77人,12个月工资,1200元/月.人"/>
        <s v="金石桥镇村级保洁员（脱贫和监测户）69人,12个月工资,1200元/月.人"/>
        <s v="六都寨镇2024年村级保洁员（脱贫和监测户）62人,12个月工资,1200元/月.人"/>
        <s v="村级脱贫（监测）户保洁员27人,12个月工资,1200元/月.人"/>
        <s v="麻塘山乡村级保洁员（脱贫和监测户）17人,12个月工资,1200元/月.人"/>
        <s v="南岳庙镇2024年村级保洁员（脱贫和监测户）35人,12个月工资,1200元/月.人"/>
        <s v="七江镇2024年村级保洁员（脱贫和监测户）57人,12个月工资,1200元/月.人"/>
        <s v="三阁司镇村级保洁员（脱贫和监测户）74人,12个月工资,1200元/月.人"/>
        <s v="山界回族乡村级保洁员（脱贫和监测户）27人,12个月工资,1200元/月.人"/>
        <s v="司门前镇村级保洁员（脱贫和监测户）61人,12个月工资,1200元/月.人"/>
        <s v="滩头镇2024年级保洁员（脱贫和监测户）88人,12个月工资,1200元/月/人"/>
        <s v="桃花坪街道村级保洁员（脱贫和监测户）77人,12个月工资,1200元/月.人"/>
        <s v="西洋江镇村保洁员（脱贫和监测户）41人,12个月工资,1200元/月.人"/>
        <s v="小沙江镇村级脱贫户（监测户）保洁员28人,12个月工资,1200元/月.人"/>
        <s v="鸭田镇村级保洁员（脱贫和监测户）32人,12个月工资,1200元/月.人"/>
        <s v="岩口镇村级保洁员（脱贫和监测户）69人,12个月工资,1200元/月.人"/>
        <s v="羊古坳镇村级保洁员（脱贫和监测户）32人,12个月工资,1200元/月.人"/>
        <s v="周旺镇2024年村级保洁员（脱贫和监测户）37人,12个月工资,1200元/月.人"/>
        <s v="对2024年度在就业帮扶车间就业6个月以上且工资达6000元以上，按2000元/人发放稳岗补贴。"/>
        <s v="对2023年度在就业帮扶车间就业6个月以上且工资达6000元以上，按2000元/人发放稳岗补贴。"/>
        <s v="对全县25个乡镇、572个村培育一批懂管理、懂施工的乡村建筑工人"/>
        <s v="对外出务工的脱贫(监测)劳动力发放一次性交通补贴"/>
        <s v="全村8个集中居民区维修太阳能路灯50盏，新安装太阳能路灯100盏(不带杆）。"/>
        <s v="5个集中居民区公共照明设施70盏路灯"/>
        <s v="  5.6.8.9组道硬化550m*3.5m*0.2m，预算19.8万元；村主干道9.11.12水毁维修35m(含10m*3m*1m挡土墙）"/>
        <s v="15.16.17组堡坎修建263方"/>
        <s v="大竹山修建机耕道长600米，宽3.5米，厚0.3米，其中挖山机耕道长200米；铺设内径60厘米水泥涵管长200米；两侧修建浆砌保坎，分别长400米，宽0.4米，高1米，共320立方米。"/>
        <s v="红锦村夏景入户路硬化工程，工程总造价32.323万元。明细如下：_x000a_1.李洪先屋侧至王云福家，长度180M×宽度3.0M×厚度0.18M=97.2m³×600元/m³=58320元；_x000a_2.罗富文屋侧至周贤友家，长度201M×宽度3.5M×厚度0.18M=126.63m³×600元/m³=75978元；_x000a_3.李建文屋前至李洪海老屋边，长度500M×宽度3.5M×厚度0.18M=315m³×600元/m³=189000元。"/>
        <s v="红锦村横岭16.17组周兵华屋边至李谟湘屋边硬化路提质改造工程，工程总造价18.9万元。明细如下：_x000a_硬化路建设规模：长度500M、宽度3.5M、厚度0.18M。"/>
        <s v="红锦村李早秀屋边至刘琼屋边村主干道提质改造。工程总造价487775元，明细如下：                              _x000a_①新建过水涵洞2处造2万；_x000a_②清洗路面、抹油膏、铺设格栅网共计42525元：4.5m×1050M×9元/㎡；                           _x000a_③李早秀屋边至刘琼屋边道路1050米提质改造造价425250元：（4.5M×1050M×0.06M×1500元/m³ =425250 ）"/>
        <s v="红锦村组道路硬化工程，工程总造价41.58万元。明细如下：_x000a_1.马中实屋边至李基泉、李勇超、蔡昌同、李宪屋边1100M×宽度3.5M×厚度0.18M/m³=693m³×600元/方=415800元。"/>
        <s v="红锦村杨才冲袁愈强屋边至高冲院子硬化工程，工程总造价37.8万元。明细如下：_x000a_1.杨才冲袁愈强屋边至高冲院子1000M×宽度3.5M×厚度0.18M=630m³×600元/方=378000元。_x000a_"/>
        <s v="红锦村入户路硬化工程，工程总造价20.6388万元。明细如下：_x000a_1.18组李谟聪屋边至18组组道66M×宽度3.5M×厚度0.18M=41.58m³×600元/方=24948元；_x000a_2.8组刘菊华屋后至阳恩才屋边400M×宽度3.5M×厚0.18M=252m³×600元/方=151200元；_x000a_3.14组李洪林屋边至15组组道50M×宽度3.5M×厚0.18M=31.5m³×600元/方=18900元；_x000a_4.12组周玉华屋边至袁信光屋边30M×宽度3.5M×厚0.18M=18.9m³×600元/方=11340元_x000a__x000a__x000a_"/>
        <s v="杨桥村土田里至野堂里村主干道排水渠修建长1000米，高0.5米，厚0.15米，宽0.5米，底砼0.1米。"/>
        <s v="杨桥村枫树下村主干道堡坎修建长200米，宽1米，高1米，浆砌石200立方米。"/>
        <s v="石马江河堤道路堡坎维修长22米，宽2米，高3米，132立方米。"/>
        <s v="4组青草冲道路硬化修建长400米，宽3.5米,厚0.2米。"/>
        <s v="硬化宽3米机耕道路4400米；新建宽30厘米高30厘米水渠2300米；山塘清淤加固1800平方米 ；新修饮用蓄水池100立方米以及其他配套设施。"/>
        <s v="5组水毁农田修复80M*3M*1.2M,8、9、17、18组道路硬化。"/>
        <s v="牛场至大帽山公路硬化长620米，宽4.5米，厚0.2米"/>
        <s v="7.10.12.17.23.28组村组道路维修"/>
        <s v="天马山村道维修"/>
        <s v="村部和向阳庄小学空地"/>
        <s v="烤烟房顶，养鸡场空地地"/>
        <s v="修建村园艺场进场机耕道，长800米、宽4.5米"/>
        <s v="二组组道硬化，长625米，宽3.5米"/>
        <s v="一组水源打横井，220米，管道长50米（50#），水塔一个"/>
        <s v="道路路面硬化长1000m，宽3.5m。"/>
        <s v="1、9组道路塌方处长20mx高6mx（上宽0.8m+下宽2.6m）÷2，204m³；2、1.2.4.8组道路维修硬化长87.5mx宽4mx厚0.2m，70m³。"/>
        <s v="水渠硬化920米长30CMX宽30CM"/>
        <s v="金石桥通往风力发电公路，大晓坳路段道路硬化长1200米*宽6米*厚0.2米，水沟硬化1200米（80cm*40cm），挡土墙600方"/>
        <s v="14-18组公路挡土墙约420立方"/>
        <s v="14-18组公路加宽硬化宽1.5米、长1公里、厚0.2米"/>
        <s v="新民社区2、3、4、5组道路硬化289米，宽4米，厚0.18米（含砌挡土墙24立方米）"/>
        <s v="三河村新建通达公路1.6公里，宽4.5米。"/>
        <s v="2025年三河村原梅花道路硬化0.386公里，宽3.5米，厚0.18米。"/>
        <s v="新建水坝1座，规格长25*宽2.5 *高6米，蓄水池1口，外径规格长8米*宽5米*高4米，铺设管路10.6公里"/>
        <s v="巴油村集中供水管道改造Φ50管道3千米，Φ40管道4千米，Φ32管道5千米，1米×1米开关井26个，智能水表箱80个。"/>
        <s v="通组公路硬化:寨银塘至大原共计约650米、天生塘垅港共计约650米,共计1300m,宽3.5m，厚0.2m。"/>
        <s v="枫木8组至村部主路扩宽一米750米长，扩宽1米，20公分厚，约160方，每方580元，砌浆砌石保坎约60立方米"/>
        <s v="水西村村部、石背后道路保坎建设"/>
        <s v="修建马路:从西坪公交站至西坪14组马昌彪屋前，从德郡学校至马余兴老屋屋前屋，从马顺满屋前至张良才猪场共计2.5公里，规格3.5米宽"/>
        <s v="龙庄村高木塘组、黄冲组道路硬化长0.857千米、宽3.5米"/>
        <s v="五里村1-6组道路加宽1米，长730米；增加5个搓车道（长8米宽2.2米）"/>
        <s v="罗白村至坳头村的罗坳公路提质改造路基6.5公里"/>
        <s v="道路硬化长460米，砼540立方，不锈钢栏杆16.6米"/>
        <s v="3-6组混凝土硬化27立方米，挡土墙360立方米，修建渠道295米、地面铺砖870平方米及附属工程"/>
        <s v="1-2组及村部沥青混凝土路面145立方米，挡土墙27立方米及附属工程"/>
        <s v="7-8组混凝土硬化170立方米，挡土墙173立方米，波纹铺设及附属工程"/>
        <s v="落马井村、罗白村、陈栗村、红旗村、坳头村"/>
        <s v="老屋村、南寺村、金龙村"/>
        <s v="10组道路硬化500米，路基平铺335米，"/>
        <s v="石山湾村1-2组通畅公路挡土墙修建520方、公路硬化110立方"/>
        <s v="岸坡整治、护坡护岸，清淤疏浚、生态治理等，治理河段10km"/>
        <s v="峡山点观景崂公路硬化200米*0.18m*3.5m、沙坪点公路硬化400米*0.18m*3.5m、五马点公路硬化235m*3m*0.18m，青龙公路硬化20m*8.5m*0.18m+5.6m*23m*0.18m。"/>
        <s v="敷设DN110PE-DN225PE配水干支管9582m等"/>
        <s v="农村道路建设"/>
        <s v="九龙村1、4、8、9、10、11组1.通组道路长380米，砼硬化路面宽3.5米，厚20cm。2.窄改宽长196米，宽1米。3.因加宽路面，有些地需要浆砌140方."/>
        <s v="2024年产业路等农田建设产业路"/>
        <s v="大坑、和平、桃子冲、九塘冲、枫木冲、石子冲、淡头冲、峡冲、高塘、月山里、毛木塘、桃树冲、换江、茶泥冲、胡鸭冲、长冲、岩门前，白油铺，隆回井、红星、肖家塘、和平、荷叶塘水库等23座水库除险加固。包括1.挡水工程；2.坝顶工程；3.上、下游坝坡工程；4.下游坡脚排水棱体；5.输水工程；6.泄水工程；7.防汛路工程；8.房屋建筑工程；9.水库清淤。"/>
        <s v="公路硬化300米，宽4.5M*厚0.18"/>
        <s v="6组、7组硬化长度130m、宽3.5m、厚度0.2m；12组道路硬化长度470m，宽度3.5m，厚度0.2m。"/>
        <s v="路基浆砌石200m³"/>
        <s v="2、13组公路硬化长450米、宽4.5米、厚18公分"/>
        <s v="山塘维修4座、渠道修建1200"/>
        <s v="综合治理长度0.619km,其中毗莲下河干流治理河长0.539km，支流岩口河综合治理河长0.08km。清淤344m，浆砌石挡土墙新建或翻建430m，河坝改建3座。"/>
        <s v="村经济场农业产业园建设，包括土方开挖17000立方米，场地整平、硬化1000平方米"/>
        <s v="道路窄改宽（加宽1.5米）约900米，修建道路堡坎313米，约280方"/>
        <s v="3、4、5、9组道路硬化长900M*宽3.5m，2、3、4、9、10、14道路整平长1.4公里"/>
        <s v="罗英村1-11组建设水源取水坝3座，主供水管路及院落支线供水管路5500米"/>
        <s v="岸坡整治、护坡护岸，清淤疏浚、生态治理等，治理河段12km"/>
        <s v="江口村大院子至5组（原张家村5组）村组道路宽4.5米，长650米道路硬化"/>
        <s v="车塘铺村产业园院落人行道续建2.0公里"/>
        <s v="新兴村主道路扩宽765米*1.5米宽道路硬化"/>
        <s v="新兴村道路490米*3.5米宽道路硬化"/>
        <s v="建设芹山塘至梽木山林区公路硬化1.5公里，硬化宽度3.5米"/>
        <s v="响鼓岭工区危旧房改造，改造面积地面120平方米，两层共240平米，水沟47米"/>
        <s v="1.8组通组路路基用块石扩宽2m，长550m；_x000a_2.8组通组路窄改宽路段硬化宽1.5m，厚0.18m;长550m；_x000a_3.8组通组路旁新建排水沟300m。"/>
        <s v="全县所有通水泥路人口200人左右的自然村设置垃圾收集点，并进行垃圾清运"/>
        <s v="5、9组牛场#50下水道安装300米"/>
        <s v="沙坪村6、7、8、12组庭院基础设施建设"/>
        <s v="对村级院进一步加强改造、改善居民生活环境，提高生活质量"/>
        <s v="院落基础设施建设"/>
        <s v="4、9、13、14组广场地面硬化500平，浆砌石挡土墙施工300方，道路拓宽硬化200米，泥结碎石路面铺设1400米宽3.5m等"/>
        <s v="香溪村集中安置点新建产业种植基地，新建黄金冬桃约40亩，约4000株。"/>
        <s v="上花园村集中安置点基础设施新建钢架棚子500平方米。"/>
        <s v="朝阳新村集中安置点安装90mm水管1800米，改造水池200立方米。"/>
        <s v="严胜村集中安置点挡土墙建设300立方米。"/>
        <s v="高家安置点新建产业养殖鸡舍44座，基础设施维修等。"/>
        <s v="风云亭村集中安置点新建产业养殖鸡舍1500平方米，基础设施维修等。"/>
        <s v="思源、兴业小区污水管网改造3126米，其中D400波纹管125米，D300波纹管1253米，D200波纹管1748米，砖砌检查井377座。"/>
      </sharedItems>
    </cacheField>
    <cacheField name="补助标准" numFmtId="0">
      <sharedItems containsBlank="1" containsNumber="1" containsMixedTypes="1" count="108">
        <s v="30万元/村"/>
        <s v="22万元/村"/>
        <s v="400万元/项"/>
        <s v="按净库容×指导价格（或总造价，取两者较低者）×40%"/>
        <s v="20万元/处"/>
        <s v="10万元/处"/>
        <n v="70"/>
        <s v="80万元"/>
        <s v="65万元/家"/>
        <s v="厂房建设、厂房水电线路改造及装修28万元/项，设备购置安装5万元/项，装修装饰及周边附属设施建设7万元/项"/>
        <s v="贴息年率3.45-4.75%"/>
        <n v="7.2"/>
        <s v="20万元/项"/>
        <s v="182元/米"/>
        <n v="15.16"/>
        <n v="30"/>
        <s v="15万元"/>
        <m/>
        <s v="150元/米，"/>
        <n v="14"/>
        <n v="6"/>
        <s v="250元/m"/>
        <s v="清淤：15.78元/m³；挡土墙:354.61元/m³"/>
        <s v="500元/m³"/>
        <s v="391.18元/立方米"/>
        <n v="20"/>
        <n v="5"/>
        <s v="500元/立方米"/>
        <s v="30万/村"/>
        <s v="7万元/处"/>
        <s v="33万元/处"/>
        <s v="40万元/处"/>
        <s v="30万元/处"/>
        <n v="10"/>
        <s v="1、山塘清淤整治：骨干山塘4万一座，一般山塘2万一座。_x000a_2、改造泵站：流量≤10立方米每秒或装机≤1000千瓦，奖补标准为4万元/处。_x000a_3、畅通“中梗阻”渠道：断面尺寸300×300mm≤B×H≤600×600mm，，奖补标准为20万元/公里；断面尺寸B×H&gt;600×600mm，奖补标准为40万元/公里。"/>
        <n v="8"/>
        <s v="水渠新建160元/米"/>
        <n v="12"/>
        <s v="生产补贴80元/担和烟夹补贴20元/担"/>
        <s v="2－3万元/个"/>
        <s v="20-100万/项"/>
        <s v="3-10万/项"/>
        <s v="1500/人"/>
        <s v="44万元/项"/>
        <n v="65"/>
        <n v="62"/>
        <s v="1350万元/项"/>
        <s v="1500元/人/学期"/>
        <s v="440元/人/天"/>
        <s v="1200元/月.人"/>
        <s v="1200元/人/月"/>
        <s v="2000元/人"/>
        <s v="100万元/项"/>
        <s v="省外400元/人、省内市外200元/人、市内县外100元/人"/>
        <s v="维修：680元/盏；新安装：600元/盏"/>
        <s v="1400元/盏"/>
        <n v="12.8"/>
        <s v="380元/方"/>
        <n v="14.84"/>
        <s v="36.69万元/公里"/>
        <s v="37.8万元/公里"/>
        <s v="46.5万元/公里"/>
        <s v="230元/米"/>
        <s v="350元/立方"/>
        <s v="378元/立方"/>
        <s v="27.5万元/公里"/>
        <n v="300"/>
        <n v="27"/>
        <s v="300元/米"/>
        <s v="6万/千瓦"/>
        <n v="25"/>
        <s v="M7.5浆砌石：354.61元/m³；C30道路砼：500元/m³"/>
        <s v="10万元"/>
        <s v="100万元/处"/>
        <n v="15"/>
        <s v="44.6367万元/公里"/>
        <s v="10万元/公里"/>
        <s v="36.2694万元/公里"/>
        <s v="80万元/处"/>
        <s v="35万元/千米"/>
        <s v="100万/处"/>
        <s v="砼：550元/立方（含路基整平于夯实）"/>
        <s v="45.5万元/处"/>
        <s v="24万元/处"/>
        <s v="30.5万元/处"/>
        <s v="32万元/处"/>
        <s v="110万元/处"/>
        <s v="510元/方，32万/公里"/>
        <s v="50万元/处"/>
        <s v="1500万元/个"/>
        <s v="700万元/项目"/>
        <s v="道路硬化标准：38.3万元/km"/>
        <s v="浆砌石350元/m³"/>
        <n v="18"/>
        <s v="462万元/km"/>
        <s v="土方开挖及外运回填20元/立方米，砼硬化60/平米（15cm厚）"/>
        <s v="道路硬化37.2万元/公里，道路整平4.8万元/公里"/>
        <s v="取水坝2万元/座；主水管DN110pE管50元/m，DN63管35元/m，DN50管22元/m"/>
        <s v="396万元/处"/>
        <s v="17万元/公里"/>
        <s v="30万元/公里"/>
        <n v="45"/>
        <n v="48"/>
        <s v="15万元/处"/>
        <s v="2700万/项"/>
        <n v="3"/>
        <s v="砼硬化60元/平米（15cm厚），浆砌石挡土墙400元/立方米，道路拓宽硬化10万元/项，泥结碎石铺设22元/平方米"/>
        <n v="60"/>
      </sharedItems>
    </cacheField>
    <cacheField name="项目预算总投资" numFmtId="0">
      <sharedItems containsSemiMixedTypes="0" containsString="0" containsNumber="1" minValue="0" maxValue="2700" count="102">
        <n v="30"/>
        <n v="22"/>
        <n v="400"/>
        <n v="263"/>
        <n v="131.5"/>
        <n v="20"/>
        <n v="10"/>
        <n v="80"/>
        <n v="82.9"/>
        <n v="130"/>
        <n v="40"/>
        <n v="900"/>
        <n v="7.2"/>
        <n v="4"/>
        <n v="15.16"/>
        <n v="15"/>
        <n v="28"/>
        <n v="41"/>
        <n v="14"/>
        <n v="6"/>
        <n v="9.85"/>
        <n v="10.15"/>
        <n v="7.1"/>
        <n v="5"/>
        <n v="50"/>
        <n v="7"/>
        <n v="33"/>
        <n v="2200"/>
        <n v="8"/>
        <n v="12"/>
        <n v="1700"/>
        <n v="100"/>
        <n v="1100"/>
        <n v="650"/>
        <n v="44"/>
        <n v="65"/>
        <n v="62"/>
        <n v="1350"/>
        <n v="2260"/>
        <n v="135"/>
        <n v="49.68"/>
        <n v="17.28"/>
        <n v="87.48"/>
        <n v="32.4"/>
        <n v="68.04"/>
        <n v="50.22"/>
        <n v="21.6"/>
        <n v="83.16"/>
        <n v="74.52"/>
        <n v="66.96"/>
        <n v="29.16"/>
        <n v="18.36"/>
        <n v="37.8"/>
        <n v="61.56"/>
        <n v="79.92"/>
        <n v="65.88"/>
        <n v="95.04"/>
        <n v="44.28"/>
        <n v="30.24"/>
        <n v="34.56"/>
        <n v="39.96"/>
        <n v="500"/>
        <n v="440"/>
        <n v="300"/>
        <n v="9.4"/>
        <n v="9.8"/>
        <n v="12.8"/>
        <n v="14.84"/>
        <n v="32.32"/>
        <n v="18.9"/>
        <n v="48.78"/>
        <n v="41.58"/>
        <n v="20.62"/>
        <n v="23"/>
        <n v="11"/>
        <n v="27"/>
        <n v="31"/>
        <n v="29"/>
        <n v="25"/>
        <n v="10.6"/>
        <n v="12.9"/>
        <n v="16"/>
        <n v="10.2"/>
        <n v="45.5"/>
        <n v="24"/>
        <n v="30.5"/>
        <n v="32"/>
        <n v="110"/>
        <n v="191"/>
        <n v="1500"/>
        <n v="700"/>
        <n v="18"/>
        <n v="286"/>
        <n v="396"/>
        <n v="13"/>
        <n v="17"/>
        <n v="45"/>
        <n v="48"/>
        <n v="2700"/>
        <n v="3"/>
        <n v="36"/>
        <n v="60"/>
      </sharedItems>
    </cacheField>
    <cacheField name="衔接资金" numFmtId="0">
      <sharedItems containsSemiMixedTypes="0" containsString="0" containsNumber="1" minValue="0" maxValue="2700" count="98">
        <n v="30"/>
        <n v="22"/>
        <n v="400"/>
        <n v="263"/>
        <n v="131.5"/>
        <n v="20"/>
        <n v="10"/>
        <n v="70"/>
        <n v="80"/>
        <n v="130"/>
        <n v="40"/>
        <n v="900"/>
        <n v="7.2"/>
        <n v="4"/>
        <n v="15.16"/>
        <n v="15"/>
        <n v="28"/>
        <n v="41"/>
        <n v="14"/>
        <n v="6"/>
        <n v="9.85"/>
        <n v="10.15"/>
        <n v="7.1"/>
        <n v="5"/>
        <n v="50"/>
        <n v="7"/>
        <n v="33"/>
        <n v="1000"/>
        <n v="8"/>
        <n v="12"/>
        <n v="1700"/>
        <n v="100"/>
        <n v="1100"/>
        <n v="650"/>
        <n v="44"/>
        <n v="60"/>
        <n v="1350"/>
        <n v="2260"/>
        <n v="135"/>
        <n v="49.68"/>
        <n v="17.28"/>
        <n v="87.48"/>
        <n v="32.4"/>
        <n v="68.04"/>
        <n v="50.22"/>
        <n v="21.6"/>
        <n v="83.16"/>
        <n v="74.52"/>
        <n v="66.96"/>
        <n v="29.16"/>
        <n v="18.36"/>
        <n v="37.8"/>
        <n v="61.56"/>
        <n v="79.92"/>
        <n v="65.88"/>
        <n v="95.04"/>
        <n v="44.28"/>
        <n v="30.24"/>
        <n v="34.56"/>
        <n v="39.96"/>
        <n v="500"/>
        <n v="440"/>
        <n v="300"/>
        <n v="9.4"/>
        <n v="9.8"/>
        <n v="12.8"/>
        <n v="14.84"/>
        <n v="32.32"/>
        <n v="18.9"/>
        <n v="48.78"/>
        <n v="41.58"/>
        <n v="20.62"/>
        <n v="23"/>
        <n v="11"/>
        <n v="27"/>
        <n v="31"/>
        <n v="29"/>
        <n v="25"/>
        <n v="10.6"/>
        <n v="12.9"/>
        <n v="16"/>
        <n v="10.2"/>
        <n v="45.5"/>
        <n v="24"/>
        <n v="30.5"/>
        <n v="32"/>
        <n v="110"/>
        <n v="1500"/>
        <n v="700"/>
        <n v="18"/>
        <n v="286"/>
        <n v="396"/>
        <n v="13"/>
        <n v="17"/>
        <n v="45"/>
        <n v="2700"/>
        <n v="3"/>
        <n v="36"/>
      </sharedItems>
    </cacheField>
    <cacheField name="自筹资金" numFmtId="181">
      <sharedItems containsSemiMixedTypes="0" containsString="0" containsNumber="1" minValue="0" maxValue="1200" count="8">
        <n v="0"/>
        <n v="10"/>
        <n v="2.9"/>
        <n v="1200"/>
        <n v="5"/>
        <n v="2"/>
        <n v="141"/>
        <n v="3"/>
      </sharedItems>
    </cacheField>
    <cacheField name="受益_x000a_村数" numFmtId="0">
      <sharedItems containsBlank="1" containsNumber="1" containsInteger="1" containsMixedTypes="1" count="33">
        <n v="1"/>
        <n v="100"/>
        <n v="12"/>
        <n v="6"/>
        <n v="2"/>
        <n v="572"/>
        <n v="160"/>
        <n v="148"/>
        <n v="50"/>
        <n v="4"/>
        <m/>
        <n v="25"/>
        <n v="200"/>
        <n v="22"/>
        <n v="10"/>
        <n v="35"/>
        <n v="14"/>
        <n v="27"/>
        <n v="34"/>
        <n v="31"/>
        <n v="15"/>
        <n v="13"/>
        <n v="29"/>
        <n v="30"/>
        <n v="16"/>
        <n v="18"/>
        <n v="19"/>
        <n v="37"/>
        <n v="17"/>
        <n v="5"/>
        <s v="1"/>
        <n v="3"/>
        <n v="32"/>
      </sharedItems>
    </cacheField>
    <cacheField name="受益_x000a_户数" numFmtId="0">
      <sharedItems containsBlank="1" containsNumber="1" containsInteger="1" containsMixedTypes="1" count="127">
        <n v="237"/>
        <n v="150"/>
        <n v="132"/>
        <n v="429"/>
        <n v="2135"/>
        <n v="120"/>
        <n v="179"/>
        <n v="80"/>
        <n v="409"/>
        <n v="31"/>
        <n v="20"/>
        <n v="323"/>
        <n v="380"/>
        <n v="210"/>
        <n v="630"/>
        <n v="54"/>
        <n v="4300"/>
        <n v="292"/>
        <n v="110"/>
        <n v="40"/>
        <n v="60"/>
        <n v="90"/>
        <m/>
        <n v="1087"/>
        <n v="50"/>
        <n v="30"/>
        <n v="198"/>
        <n v="125"/>
        <n v="48"/>
        <n v="47"/>
        <n v="180"/>
        <n v="230"/>
        <n v="282"/>
        <n v="145"/>
        <n v="85"/>
        <n v="402"/>
        <n v="86"/>
        <n v="21000"/>
        <n v="43"/>
        <n v="38"/>
        <n v="165"/>
        <n v="100"/>
        <n v="130"/>
        <n v="450"/>
        <n v="400"/>
        <n v="76"/>
        <n v="2468"/>
        <n v="2765"/>
        <n v="52"/>
        <n v="36"/>
        <n v="15"/>
        <n v="12209"/>
        <n v="500"/>
        <n v="91"/>
        <n v="162"/>
        <n v="58"/>
        <n v="131"/>
        <n v="104"/>
        <n v="21"/>
        <n v="153"/>
        <n v="72"/>
        <n v="122"/>
        <n v="55"/>
        <n v="159"/>
        <n v="37"/>
        <n v="172"/>
        <n v="65"/>
        <n v="121"/>
        <n v="175"/>
        <n v="82"/>
        <n v="7489"/>
        <n v="138"/>
        <n v="6894"/>
        <n v="2400"/>
        <n v="10359"/>
        <n v="4500"/>
        <n v="579"/>
        <n v="650"/>
        <n v="126"/>
        <n v="12"/>
        <n v="1194"/>
        <n v="456"/>
        <n v="939"/>
        <n v="70"/>
        <n v="34"/>
        <n v="108"/>
        <n v="32"/>
        <n v="1130"/>
        <n v="270"/>
        <n v="247"/>
        <n v="35"/>
        <n v="706"/>
        <n v="596"/>
        <n v="95"/>
        <n v="600"/>
        <n v="557"/>
        <n v="200"/>
        <n v="254"/>
        <n v="205"/>
        <n v="2752"/>
        <s v="522"/>
        <n v="56"/>
        <n v="73"/>
        <n v="2300"/>
        <n v="900"/>
        <n v="2507"/>
        <n v="166"/>
        <n v="1557"/>
        <n v="236"/>
        <n v="1200"/>
        <n v="21900"/>
        <n v="9"/>
        <n v="201"/>
        <n v="946"/>
        <n v="375"/>
        <n v="228"/>
        <n v="4235"/>
        <n v="318"/>
        <n v="531"/>
        <n v="391420"/>
        <n v="687"/>
        <n v="300"/>
        <n v="1148"/>
        <n v="211"/>
        <n v="24"/>
        <n v="18"/>
        <n v="1088"/>
      </sharedItems>
    </cacheField>
    <cacheField name="受益人口数" numFmtId="0">
      <sharedItems containsBlank="1" containsNumber="1" containsInteger="1" containsMixedTypes="1" count="149">
        <n v="1214"/>
        <n v="572"/>
        <n v="380"/>
        <n v="1345"/>
        <n v="7473"/>
        <m/>
        <n v="756"/>
        <n v="378"/>
        <n v="1517"/>
        <n v="120"/>
        <n v="60"/>
        <n v="1068"/>
        <n v="1206"/>
        <n v="622"/>
        <n v="1860"/>
        <n v="162"/>
        <n v="17000"/>
        <n v="240"/>
        <n v="978"/>
        <n v="465"/>
        <n v="198"/>
        <n v="180"/>
        <n v="330"/>
        <n v="3477"/>
        <n v="150"/>
        <n v="100"/>
        <n v="589"/>
        <n v="425"/>
        <n v="438"/>
        <n v="118"/>
        <n v="232"/>
        <n v="680"/>
        <n v="600"/>
        <n v="987"/>
        <n v="270"/>
        <n v="480"/>
        <n v="320"/>
        <n v="1220"/>
        <n v="68000"/>
        <n v="102"/>
        <n v="113"/>
        <n v="612"/>
        <n v="518"/>
        <n v="1491"/>
        <n v="1400"/>
        <n v="160"/>
        <n v="90"/>
        <n v="6350"/>
        <n v="6428"/>
        <n v="140"/>
        <n v="42398"/>
        <n v="15000"/>
        <n v="1500"/>
        <n v="312"/>
        <n v="95"/>
        <n v="602"/>
        <n v="196"/>
        <n v="402"/>
        <n v="423"/>
        <n v="69"/>
        <n v="532"/>
        <n v="277"/>
        <n v="495"/>
        <n v="210"/>
        <n v="426"/>
        <n v="153"/>
        <n v="675"/>
        <n v="207"/>
        <n v="189"/>
        <n v="484"/>
        <n v="665"/>
        <n v="25620"/>
        <n v="266"/>
        <n v="324"/>
        <n v="24129"/>
        <n v="145"/>
        <n v="2400"/>
        <n v="31657"/>
        <n v="1927"/>
        <n v="2193"/>
        <n v="400"/>
        <n v="578"/>
        <n v="305"/>
        <n v="350"/>
        <n v="1450"/>
        <n v="1800"/>
        <n v="203"/>
        <n v="45"/>
        <n v="3913"/>
        <n v="1565"/>
        <n v="3034"/>
        <n v="460"/>
        <n v="225"/>
        <n v="420"/>
        <n v="96"/>
        <n v="4076"/>
        <n v="812"/>
        <n v="673"/>
        <n v="340"/>
        <n v="132"/>
        <n v="2432"/>
        <n v="2226"/>
        <n v="315"/>
        <n v="1834"/>
        <n v="1886"/>
        <n v="700"/>
        <n v="842"/>
        <n v="990"/>
        <n v="11862"/>
        <s v="1860"/>
        <n v="627"/>
        <n v="208"/>
        <n v="263"/>
        <n v="10340"/>
        <n v="4000"/>
        <n v="58"/>
        <n v="152"/>
        <n v="10325"/>
        <n v="611"/>
        <n v="6230"/>
        <n v="640"/>
        <n v="660"/>
        <n v="3600"/>
        <n v="76500"/>
        <n v="33"/>
        <n v="663"/>
        <n v="386"/>
        <n v="200"/>
        <n v="3200"/>
        <n v="105"/>
        <n v="1085"/>
        <n v="856"/>
        <n v="14650"/>
        <n v="1240"/>
        <n v="42"/>
        <n v="30"/>
        <n v="128"/>
        <n v="769970"/>
        <n v="126"/>
        <n v="2206"/>
        <n v="790"/>
        <n v="3661"/>
        <n v="684"/>
        <n v="112"/>
        <n v="92"/>
        <n v="107"/>
        <n v="344"/>
        <n v="74"/>
        <n v="4482"/>
      </sharedItems>
    </cacheField>
    <cacheField name="受益脱贫村数" numFmtId="0">
      <sharedItems containsBlank="1" containsNumber="1" containsInteger="1" containsMixedTypes="1" count="24">
        <n v="1"/>
        <n v="0"/>
        <n v="9"/>
        <n v="4"/>
        <n v="2"/>
        <n v="192"/>
        <m/>
        <n v="40"/>
        <n v="20"/>
        <n v="15"/>
        <n v="8"/>
        <n v="572"/>
        <n v="70"/>
        <n v="6"/>
        <n v="10"/>
        <n v="12"/>
        <n v="7"/>
        <n v="14"/>
        <n v="11"/>
        <n v="5"/>
        <s v="1"/>
        <n v="30"/>
        <n v="18"/>
        <s v="/"/>
      </sharedItems>
    </cacheField>
    <cacheField name="受益脱贫户数及防止返贫监测对象户数" numFmtId="0">
      <sharedItems containsBlank="1" containsNumber="1" containsInteger="1" containsMixedTypes="1" count="101">
        <n v="107"/>
        <n v="47"/>
        <n v="42"/>
        <n v="98"/>
        <n v="513"/>
        <n v="5"/>
        <n v="6"/>
        <n v="128"/>
        <n v="64"/>
        <n v="95"/>
        <n v="3"/>
        <n v="31"/>
        <n v="45"/>
        <n v="15"/>
        <n v="110"/>
        <n v="18"/>
        <n v="4300"/>
        <n v="12"/>
        <n v="53"/>
        <n v="36"/>
        <n v="10"/>
        <n v="20"/>
        <n v="25"/>
        <n v="38"/>
        <n v="82"/>
        <n v="189"/>
        <n v="30"/>
        <n v="1"/>
        <n v="55"/>
        <n v="16"/>
        <n v="23"/>
        <n v="66"/>
        <n v="1600"/>
        <n v="7"/>
        <n v="52"/>
        <n v="50"/>
        <n v="76"/>
        <n v="1620"/>
        <n v="1261"/>
        <n v="220"/>
        <n v="22"/>
        <n v="2091"/>
        <n v="300"/>
        <n v="46"/>
        <n v="81"/>
        <n v="63"/>
        <n v="77"/>
        <n v="69"/>
        <n v="62"/>
        <n v="27"/>
        <n v="17"/>
        <n v="35"/>
        <n v="57"/>
        <n v="74"/>
        <n v="61"/>
        <n v="88"/>
        <n v="41"/>
        <n v="28"/>
        <n v="32"/>
        <n v="37"/>
        <n v="141"/>
        <n v="121"/>
        <n v="3567"/>
        <n v="5000"/>
        <n v="108"/>
        <n v="26"/>
        <n v="21"/>
        <n v="19"/>
        <n v="224"/>
        <n v="83"/>
        <n v="150"/>
        <n v="172"/>
        <n v="40"/>
        <n v="9"/>
        <n v="48"/>
        <n v="90"/>
        <n v="111"/>
        <n v="29"/>
        <n v="562"/>
        <s v="67"/>
        <n v="11"/>
        <n v="500"/>
        <n v="420"/>
        <n v="409"/>
        <n v="250"/>
        <n v="3920"/>
        <n v="4"/>
        <n v="134"/>
        <n v="65"/>
        <n v="713"/>
        <m/>
        <n v="13"/>
        <n v="14"/>
        <n v="44860"/>
        <n v="129"/>
        <n v="154"/>
        <n v="155"/>
        <n v="24"/>
        <n v="34"/>
        <n v="86"/>
        <n v="1088"/>
      </sharedItems>
    </cacheField>
    <cacheField name="受益脱贫人口数及防止返贫监测对象人口数" numFmtId="0">
      <sharedItems containsBlank="1" containsNumber="1" containsInteger="1" containsMixedTypes="1" count="133">
        <n v="443"/>
        <n v="141"/>
        <n v="105"/>
        <n v="275"/>
        <n v="1796"/>
        <n v="12"/>
        <n v="18"/>
        <n v="14"/>
        <n v="425"/>
        <n v="212"/>
        <n v="352"/>
        <n v="6"/>
        <n v="122"/>
        <n v="127"/>
        <n v="45"/>
        <n v="360"/>
        <n v="46"/>
        <n v="17000"/>
        <n v="40"/>
        <n v="159"/>
        <n v="120"/>
        <n v="30"/>
        <n v="70"/>
        <n v="95"/>
        <n v="80"/>
        <n v="424"/>
        <n v="559"/>
        <n v="35"/>
        <n v="164"/>
        <n v="87"/>
        <n v="5"/>
        <n v="423"/>
        <n v="183"/>
        <n v="55"/>
        <n v="60"/>
        <n v="65"/>
        <n v="230"/>
        <n v="8200"/>
        <n v="26"/>
        <n v="32"/>
        <n v="165"/>
        <n v="132"/>
        <n v="253"/>
        <n v="10"/>
        <n v="28"/>
        <n v="4212"/>
        <n v="3615"/>
        <n v="670"/>
        <n v="68"/>
        <n v="42"/>
        <n v="3"/>
        <n v="7113"/>
        <n v="15000"/>
        <n v="1000"/>
        <n v="161"/>
        <n v="56"/>
        <n v="284"/>
        <n v="219"/>
        <n v="186"/>
        <n v="69"/>
        <n v="269"/>
        <n v="277"/>
        <n v="217"/>
        <n v="59"/>
        <n v="153"/>
        <n v="259"/>
        <n v="93"/>
        <n v="190"/>
        <n v="307"/>
        <n v="265"/>
        <n v="143"/>
        <n v="116"/>
        <n v="182"/>
        <n v="112"/>
        <n v="145"/>
        <n v="2500"/>
        <n v="2327"/>
        <n v="11836"/>
        <n v="395"/>
        <n v="393"/>
        <n v="102"/>
        <n v="236"/>
        <n v="260"/>
        <n v="86"/>
        <n v="22"/>
        <n v="660"/>
        <n v="283"/>
        <n v="489"/>
        <n v="110"/>
        <n v="20"/>
        <n v="50"/>
        <n v="605"/>
        <n v="29"/>
        <n v="62"/>
        <n v="16"/>
        <n v="75"/>
        <n v="280"/>
        <n v="445"/>
        <n v="100"/>
        <n v="91"/>
        <n v="193"/>
        <n v="1893"/>
        <s v="202"/>
        <n v="107"/>
        <n v="74"/>
        <n v="1320"/>
        <n v="800"/>
        <n v="23"/>
        <n v="1640"/>
        <n v="101"/>
        <n v="1617"/>
        <n v="750"/>
        <n v="11300"/>
        <n v="13"/>
        <n v="89"/>
        <n v="140"/>
        <n v="516"/>
        <n v="36"/>
        <n v="273"/>
        <n v="2360"/>
        <m/>
        <n v="126"/>
        <n v="196"/>
        <n v="8"/>
        <n v="157010"/>
        <n v="459"/>
        <n v="576"/>
        <n v="478"/>
        <n v="99"/>
        <n v="108"/>
        <n v="92"/>
        <n v="344"/>
        <n v="4482"/>
      </sharedItems>
    </cacheField>
    <cacheField name="受益脱贫人口数及防止返贫监测对象人口数2" numFmtId="0">
      <sharedItems count="167">
        <s v="人均收入增加2000元"/>
        <s v="人均收入增加1500元"/>
        <s v="人均收入增加1800元"/>
        <s v="解决帮助脱贫（监测）户513户发展庭院经济，增加经营性收入"/>
        <s v="鼓励和动员农户150户420人其中脱贫（监测）户5户12人参与庭院经济，增加农户（脱贫户）收入"/>
        <s v="鼓励和动员农户120户387人其中脱贫（监测）户6户18人参与庭院经济，增加农户（脱贫户）收入"/>
        <s v="鼓励和动员农户150户438人其中脱贫（监测）户5户14人参与庭院经济，增加农户（脱贫户）收入"/>
        <s v="完成建设冷库约7200立方米，可冷藏农产品680吨，降低鲜活农产品产后损失率，带动脱贫户和监测户128户增收。"/>
        <s v="带动全村产业发展，解决脱贫（监测）95户352人产业发展问题，改善生产条件，增产增收"/>
        <s v="有效促进山界古法红糖产业品牌提升，带动农民增收致富"/>
        <s v="带动村集体经济每年稳定创收增加8万元以上。"/>
        <s v="项目建成后可为社会年新增供应蔬菜、水果等产品100余吨，预计可年增加收入100万元，年新增利润30万元。"/>
        <s v="带动产业发展，解决村民务工，增加集体经济收入"/>
        <s v="改善生产条件水平，带动农户54户162人其中脱贫(监测)人口18户46人增收"/>
        <s v="为4000余户脱贫人口提供贷款贴息，发展产业提供资金保障，增加脱贫户收入"/>
        <s v="灌溉农田120亩、方便农业生产"/>
        <s v="解决脱贫户53户159人及村民978人农业产业问题,改善生活条件"/>
        <s v="解决脱贫（监测）户36户120人105亩农田水利灌溉问题，改善生产条件，增产增收。"/>
        <s v="解决脱贫户40户198人农田水利灌溉问题，改善生产条件，增产增收。"/>
        <s v="防止河边农田被洪水冲毁，每年可增加粮食收入3万元。"/>
        <s v="解决脱贫(监测）户25户95人，一般农65户235人劳作问题。"/>
        <s v="解决脱贫人口38户80人的水利灌溉，改善生产条件，增产增收"/>
        <s v="解决脱贫人口82户242人的水利灌溉，改善生产条件，增产增收"/>
        <s v="解决脱贫人口189户559人的水利灌溉，改善生产条件，增产增收"/>
        <s v="灌溉场内80亩果园，促进农业产业发展"/>
        <s v="改善脱贫（监测）户45户164人50亩农田水利灌溉问题，改善生产条件，增产增收。"/>
        <s v="改善脱贫（监测）户30户105人40亩农田水利灌溉问题，改善生产条件，增产增收。"/>
        <s v="改善农户和脱贫（监测）25户87人生活环境条件，提高生活质量。"/>
        <s v="改善脱贫（监测）户1户5人40亩农田水利灌溉问题，改善生产条件，增产增收"/>
        <s v="解决脱贫户47户，232人农田水利灌溉问题改善生产条件，增产增收"/>
        <s v="罗宝玉田至日字塘长100米水圳，方便80人放水，塘里冲至1组马顺八屋后水圳长400米，方便600人放水"/>
        <s v="解决脱贫户110户423人及村民400亩农田水利灌溉问题，改善生产条件，增产增收"/>
        <s v="解决脱贫（监测）户 55户183人 120亩农田水利灌溉问题，改善生产条件，增产增收"/>
        <s v="解决脱贫（监测）20户55人120亩农田水利灌溉问题，改善生产条件，增产增收。"/>
        <s v="解决脱贫（监测）16户60人82亩农田水利灌溉问题，改善生产条件，增产增收。"/>
        <s v="受益86户，解决124亩农田灌慨用水"/>
        <s v="新增蓄水能力60万立方米，新增恢复灌溉面积9000亩，改善灌溉面积15000亩。"/>
        <s v="改善43户102人生产条件"/>
        <s v="改善38户113人生产条件"/>
        <s v="解决200亩农田的灌溉问题"/>
        <s v="灌溉150余亩农田"/>
        <s v="解决脱贫户监测户42户132人共260亩水田灌溉问题"/>
        <s v="预计受益脱贫户50户120人，一般农户450户1491人，人均增收1100元以上"/>
        <s v=" 通过项目支持，帮助50家经营主体改善生产经营条件、基础设施建设、技术服务中的一些困难，推进标准化生产、专业化服务、产业化经营、不断提升经营主体能力水平"/>
        <s v="增加村级集体经济收入，解决脱贫（监测）户110户423人产业发展规模，改善生产条件，增产增收"/>
        <s v="提升民族地区农产品量化产值，促进沿线群众增收创收"/>
        <s v="项目预计受益户2468户6350人，人均增收800元以上，培育扶持特色主导产业主体，全县特色主导产业产值增长15%"/>
        <s v="项目预计受益户2765户6428人，人均增收800元以上，培育扶持产业主体，全县特色产业产值增长15%"/>
        <s v="支持县内符合条件的监测户、乡镇集中安置易地搬迁户发展农业产业，帮扶670人以上，实现人均增加生产经营性收入1500元以上，增加奖补资金不超过1500元/人"/>
        <s v="增加农户52户198人其中脱贫（监测）户22户68人收入，提高生活水平；增加村级集体经济收入"/>
        <s v="完成林下种植中药材（沙参）60亩及相关配套设施建设，带动林场林下经济产业发展"/>
        <s v="新建苗圃地35亩，围栏1200米，喷灌设施2套，改善我场林木种苗生产经营结构和布局，使种苗生产进入良种化、基地化、 规模化层次；为培育高质量的后备森林资源提供遗传品质优良的苗木。"/>
        <s v="完成种植65亩泥炭藓，其中含泥炭藓种植种子、整地、搭建围栏等；解决林场职工及当地村民15户60人的就业；对区域生态系统功能完善和生态环境的改善有促进作用"/>
        <s v="可招收脱贫(监测)人员务工，惠及脱贫（监测）人口92091户7113人"/>
        <s v="受助家庭子女雨露计划职业学历助学补助实现“应补尽补”，资金发放及时率100%"/>
        <s v="培训人员帮扶带动500以上村民增收，巩固提升脱贫成果，促进乡村产业振兴"/>
        <s v="解决脱贫（监测）人口46人就业，增加脱贫（监测）户收入"/>
        <s v="解决脱贫（监测）户16户，家庭人口56人.共有16人就业.增加农户和脱贫户（监测）收入."/>
        <s v="解决脱贫（监测）户81人就业，增加脱贫（监测）户收入"/>
        <s v="解决脱贫28人和监测户2人就业，增加脱贫（监测）户收入"/>
        <s v="解决脱贫（监测）人口63人就业，增加脱贫（监测）户收入"/>
        <s v="解决脱贫人口52人就业，增加农户和脱贫户收入"/>
        <s v="解决脱贫（监测）人口20人就业，增加脱贫户（监测）收入"/>
        <s v="解决脱贫（监测）人口77人就业，增加脱贫（监测）户收入"/>
        <s v="解决脱贫（监测）户69户，受益家庭人口277人，脱贫（监测）就业人员69人"/>
        <s v="解决脱贫（监测）人口62人就业，增加农户和脱贫户（监测）收入"/>
        <s v="解决脱贫（监测）户27户27人就业，增加农户和脱贫（监测）户收入"/>
        <s v="解决脱贫（监测）人口17人就业，增加脱贫（监测）户收入"/>
        <s v="解决脱贫（监测）人口35人就业，增加农户和脱贫户（监测）收入"/>
        <s v="解决脱贫（监测）人口57人就业，增加脱贫（监测）户收入"/>
        <s v="解决脱贫人口74人就业，增加农户和脱贫户收入"/>
        <s v="解决脱贫（监测）人口27人就业，增加脱贫（监测）户收入"/>
        <s v="解决脱贫（监测）人口61人就业，增加脱贫户（监测）收入."/>
        <s v="解决脱贫80人和监测户8人就业，增加脱贫（监测）户收入"/>
        <s v="解决脱贫(监测)人口77人就业，增加脱贫(监测)户收入"/>
        <s v="解决脱贫（监测）人口41人就业，增加脱贫户收入"/>
        <s v="解决脱贫（监测）人口28人就业，增加农户和脱贫户收入"/>
        <s v="解决脱贫（监测）户32就业，增加脱贫（监测）户收入"/>
        <s v="解决脱贫（监测）人口69人就业，增加农户和脱贫户（监测）收入"/>
        <s v="解决脱贫（监测）户32人就业，增加脱贫户收入"/>
        <s v="解决脱贫（监测）人口37人就业，增加农户和脱贫户（监测）收入"/>
        <s v="解决脱贫户（含监测对象）2500人就业，脱贫户数141户增收"/>
        <s v="解决脱贫户（含监测对象）2327人就业，脱贫户数121户增收"/>
        <s v="培训脱贫户及监测户3000户以上，培育一批懂管理、懂施工的乡村建筑工人"/>
        <s v="解决脱贫(监测）人口15000就业，增加脱贫(监测）户收入"/>
        <s v="解决脱贫（监测）户108户395人安全出行问题，改善生产生活条件。"/>
        <s v="解决脱贫（监测）户121户393人晚上安全出行,改善生产生活条件"/>
        <s v="方便全村人民出行及生产，增产增收"/>
        <s v="解决脱贫（监测）户26户80人安全出行问题，改善生产生活条件"/>
        <s v="解决305人160余亩农田收割与灌溉问题"/>
        <s v="解决脱贫（监测）户21户102人安全出行,改善生产生活条件。"/>
        <s v="解决脱贫（监测）户40户226人安全出行,改善生产生活条件。"/>
        <s v="解决脱贫（监测）户63户260人安全出行,改善生产生活条件。"/>
        <s v="解决脱贫（监测）户22户86人安全出行,改善生产生活条件。"/>
        <s v="解决脱贫（监测）户5户18人安全出行,改善生产生活条件。"/>
        <s v="解决脱贫（监测）户6户22人安全出行,改善生产生活条件。"/>
        <s v="改善脱贫（监测）户224户660人安全出行问题"/>
        <s v="解决脱贫（监测）户83户283人安全出行,改善生产生活条件。"/>
        <s v="解决脱贫(监测）户150户489人，一般农户789户2545人农田耕作，水利灌溉，安全饮水，安全出行等问题。"/>
        <s v="解决脱贫(监测）30户100人，一般农户70户300人安全出行问题。"/>
        <s v="方便460余位村民生产生活出行及车辆出入"/>
        <s v="改善脱贫户189户559人的方便出行。"/>
        <s v="解决脱贫人口189户559人收益，增加收入"/>
        <s v="方便村民生产和生活，促进产业发展"/>
        <s v="解决二组62户225人出行难，方便生产生活"/>
        <s v="解决一组34户120人生活饮水安全保障"/>
        <s v="解决农户和脱贫（监测）户108户420人安全出行，改善生产生活条件。"/>
        <s v="解决脱贫（监测）户10户28人农田水利灌溉问题，改善生产条件，增产增收"/>
        <s v="解决脱贫（监测）户172户605人安全出行,改善生产生活条件"/>
        <s v="方便5个组812人出行与产品运输，提高村民安全指数"/>
        <s v="改善脱贫（监测）户9户29人的安全出行，改善生产生活条件"/>
        <s v="改善脱贫（监测）户17户62人的安全出行，改善生产生活条件"/>
        <s v="改善脱贫（监测）户9户30人的安全出行，改善生产生活条件"/>
        <s v="解决脱贫（监测）户48户132人饮水安全问题，改善生活条件。"/>
        <s v="解决脱贫（监测）户120户410人饮水安全问题，改善生活条件。"/>
        <s v="受益人数315人，减少出行成本0.2万元/年"/>
        <s v="解决全村1834人车辆出行安全"/>
        <s v="确保全村557户1886人行车安全"/>
        <s v="西坪3组一14组马路，2000米，方便700人出行，西坪顺满屋至张良才猪场500米，方便500人出行"/>
        <s v="解决脱贫（监测）户29户91人安全出行,改善生产生活条件；"/>
        <s v="解决脱贫（监测）户57户193人安全出行,改善生产生活条件"/>
        <s v="解决脱贫（监测）户562户1893人安全出行，改善生产生活条件"/>
        <s v="解决农户522户1860人脱贫（监测）户67户202人生产出行问题,改善生产条件"/>
        <s v="解决脱贫（监测）户32户107人安全出行，改善生产生活条件"/>
        <s v="解决脱贫（监测）户11户28人安全出行，改善生产生活条件"/>
        <s v="解决脱贫（监测）户22户74人安全出行，改善生产生活条件"/>
        <s v="沿线有1万余群众出行，能有效改善群众生产生活条件，增进各民族文化互鉴融通"/>
        <s v="沿线有5000余群众出行，能有效改善群众生产生活条件，增进各民族文化互鉴融通"/>
        <s v="解决脱贫（监测）户7户23人安全出行,改善生产生活条件"/>
        <s v="解决脱贫（监测）户20户45人安全出行,改善生产生活条件"/>
        <s v="保障沿河两岸1.0万余人生命财产安全，保护农田0.72万亩。"/>
        <s v="解决脱贫（监测）户27户101人安全出行，改善生产生活条件"/>
        <s v="解决碧云泉片区人民群众人畜饮用水问题，改善生产生活条件。"/>
        <s v="解决脱贫（监测）户45户143人安全出行，改善生产生活条件"/>
        <s v="方便236户村民生产生活出行及车辆出入"/>
        <s v="解决脱贫户及监测户250户750人，农田水利灌溉问题，改善生产条件，增加收入"/>
        <s v="受益农户21900户76500人、脱贫户3920户11300人。改善农田灌溉面积14200亩灌溉条件，增产增收。"/>
        <s v="解决29户33人安全出行,改善生产生活条件"/>
        <s v="方便青庄村201户663人安全出行与产品运输"/>
        <s v="方便青庄村72户386人安全出行与产品运输"/>
        <s v="方便200余人生产生活"/>
        <s v="解决脱贫户监测户40户140人共350亩水田灌溉问题"/>
        <s v="保障沿河两岸0.32万余人生命财产安全，保护耕地0.16万亩。"/>
        <s v="改善生产条件水平，带动农户38户105人其中脱贫(监测)人口12户36人增收"/>
        <s v="解决5个组200余户约600人出行问题"/>
        <s v="改善农户375户1085人其中脱贫（监测）户65户186人出行困难，改善生产生活条件"/>
        <s v="改善农户228户856人其中脱贫（监测）户77户273人生活供水问题，改善生产生活条件"/>
        <s v="保障沿河两岸1.5万余人生命财产安全，保护农田1.87万亩。"/>
        <s v="解决1708人的安全出行，改善生产条件，增产增收。"/>
        <s v="解决脱贫（监测）28户126人、改善生活环境"/>
        <s v="解决脱贫（监测）户64户196人安全出行，改善生产生活条件"/>
        <s v="完成公路硬化1.5公里，硬化宽3.5米，厚度0.2米，两边路肩宽度0.5米，改善林场职工4户8人生产生活条件"/>
        <s v="完成危旧工区房改建面积240㎡，地面硬化120㎡，水沟47米，改善林场职工15户30人生活生产条件"/>
        <s v="解决脱贫（监测）户14户42人安全出行,改善生产生活条件"/>
        <s v="解决全县所有行政村农村生活垃圾收集清运，改善农户和脱贫户生活条件，提升全县人居环境水平"/>
        <s v="改善人居环境卫生，受益群众126人"/>
        <s v="解决脱贫（监测）户129户459人人居环境问题，改善人居环境"/>
        <s v="解决脱贫（监测）户154户576人，人居环境条件，改善该村农户884户2848人居住环境，发展旅游产业"/>
        <s v="解决脱贫（监测）户155户478人人居环境问题，改善人居环境条件。"/>
        <s v="解决农户70户225人其中脱贫户30户99人生活居住及出行困难，改善人居环境"/>
        <s v="解决安置点搬迁群众后续产业发展，增加收入，改善生产生活条件。"/>
        <s v="解决安置点32户112人红白喜事办理场地，改善生产生活条件。"/>
        <s v="解决安置点24户92人日常饮水质量，改善生产生活条件。"/>
        <s v="解决脱贫（监测）户34户107人安全出行，改善生产生活条件。"/>
        <s v="解决安置点86户344人后续产业养殖需求，改善生产生活条件。"/>
        <s v="解决风云亭安置点18户74人搬迁群众后续产业养殖需求，改善生产生活条件。"/>
        <s v="解决脱贫（监测）户1088户4482人人居环境问题，改善生产生活条件。"/>
      </sharedItems>
    </cacheField>
    <cacheField name="联农带农机制" numFmtId="0">
      <sharedItems count="114">
        <s v="投工投劳351个"/>
        <s v="投工投劳150个"/>
        <s v="投工投劳611个"/>
        <s v="投工投劳320个"/>
        <s v="以农户和脱贫（监测）户为基本单位，以院落为生产经营场所，以庭院资源向经济资源转化为核心，以增加农民收入为根本，培育农村经济新的增长点，拓宽农民增收渠道"/>
        <s v="庭院经济建设，促进农村产业发展，农业增产增收"/>
        <s v="带动脱贫户和监测户126户增收,经营主体生产经营能力和带动能力明显增强。"/>
        <s v="帮助农业产业主体、农户和脱贫（监测）户发展产业, 增收农户和脱贫（监测）户收入,巩固提升脱贫成果；同时，本项目以铸牢中华民族共同体意识为目标，赋予“三个意义”，改善民生(促进民族团结)"/>
        <s v="本项目一方面帮助农户解决甘蔗农产品销售，另一方面在古法红糖加工过程中解决就业岗位，带动农民增产增收，同时，本项目以铸牢中华民族共同体意识为目标，赋予“三个意义”，改善民生(促进民族团结)"/>
        <s v="带动脱贫劳动力40人以上，年均增收3000元以上。"/>
        <s v="带动农户60余户增收，帮扶贫困45余户。"/>
        <s v="改善农户和脱贫户务工和生活条件。带动全村经济"/>
        <s v="带动脱贫劳动力120人以上，年均增收3000元以上。"/>
        <s v="帮助农业产业主体、农_x000a_户和脱贫（监测）户发展产业, 增加农户和脱贫（监测）户收_x000a_入,巩固提升脱贫成果"/>
        <s v="为4000余户脱贫人口提供贷款贴息，发展产业提供资金保障，增加脱贫户收入"/>
        <s v="灌溉农田120亩、方便农业生产"/>
        <s v="改善脱贫户及农户生活条件，节约劳动力成本"/>
        <s v="改善农户和脱贫（监测）户农田水利灌溉等生产条件，增加农业生产收入"/>
        <s v="解决脱贫户40户198人农田水利灌溉问题，改善生产条件，增产增收。"/>
        <s v="防止河边农田被洪水冲毁，每年可增加粮食收入3万元。"/>
        <s v="改善农户和脱贫(监测)户春耕生产便利，增加生产收入。_x000a_"/>
        <s v="改善农户与脱贫户农田水利灌溉问题，改善生产条件，增加农业生产收入"/>
        <s v="灌溉场内80亩果园，促进农业产业发展"/>
        <s v="改善农户和脱贫（监测）户农田水利灌溉等生产条件，增加农业生产收入。"/>
        <s v="改善农户和脱贫（监测）户生活环境条件，提高生活质量。"/>
        <s v="解决脱贫户47户，232人农田_x000a_水利灌溉问题改善生产条件，_x000a_增产增收"/>
        <s v="罗宝玉田至日字塘长100米水圳，方便80人放水，塘里冲至1组马顺八屋后水圳长400米，方便600人放水"/>
        <s v="改善农户和脱贫户农田水利灌溉等生产条件，增加农业生产收入."/>
        <s v="受益86户，解决124亩农田灌慨用水"/>
        <s v="投工投劳16000个"/>
        <s v="改善6户26人生产条件"/>
        <s v="改善7户32人生产条件"/>
        <s v="改善附近农户及脱贫户生产条件，改善200亩农田水利灌溉问题，促进增产增收"/>
        <s v="灌溉150余亩农田"/>
        <s v="解决脱贫户监测户42户132人共260亩水田灌溉问题，促进群众增产增收，带动就业岗位6人。"/>
        <s v="预计受益脱贫户50户120人，一般农户450户1491人，人均增收1100元以上"/>
        <s v="帮助农业产业主体、农户和脱贫（监测）户发展产业,增加农户和脱贫（监测）户收入,巩固提升脱贫成果"/>
        <s v="帮助农业产业养殖户和脱贫（监测）户发展产业,增收农户和脱贫（监测）户收入,巩固提升脱贫成果，提升村民幸福指数"/>
        <s v="本项目一方面帮助农户解决山界传统三辣农产品销售，另一方面在三辣种植过程中解决就业岗位，带动农民增产增收，同时，本项目以铸牢中华民族共同体意识为目标，赋予“三个意义”，改善民生(促进民族团结)"/>
        <s v="帮助农业产业主体、农户和脱贫（监测）户发展产业, 增收农户和脱贫（监测）户收入,巩固提升脱贫成果；"/>
        <s v="支持有产业发展能力和产业发展意愿的监测户发展产业，增加其生产经营性收入"/>
        <s v="完成林下种植中药材（沙参）60亩及相关配套设施建设，带动林场林下经济产业发展"/>
        <s v="新建苗圃地35亩，围栏1200米，喷灌设施2套，改善我场林木种苗生产经营结构和布局，使种苗生产进入良种化、基地化、 规模化层次；为培育高质量的后备森林资源提供遗传品质优良的苗木。"/>
        <s v="完成种植65亩泥炭藓，其中含泥炭藓种植种子、整地、搭建围栏等；解决林场职工及当地村民15户60人的就业；对区域生态系统功能完善和生态环境的改善有促进作用"/>
        <s v="1.可吸收脱贫（监测）人口务工14人；2.个人月收入达1000元以上；3.村集体预计收益5万元/年"/>
        <s v="对本县脱贫户家族子女，落实帮扶助学补助政策,提高脱贫户家族子女文化水平"/>
        <s v="帮扶带动500人以上脱贫人口增收人均1000元以上，至少带动1年"/>
        <s v="改善脱贫（监测）户和农户生活条件，显著提升人居环境"/>
        <s v="改善农户和脱贫（监测）户人居环境条件，提升村民幸福指数"/>
        <s v="改善脱贫（监测）户和农户生活环境条件，显著提升人居环境"/>
        <s v="改善脱贫（监测）户生活条件，显著提升人居环境"/>
        <s v="改善脱贫户和农户生活条件，显著提升人居环境"/>
        <s v="改善农户和脱贫（监测）户生活条件，显著提升人居环境"/>
        <s v="改善农户和脱贫（监测）和农户生活条件，显著提升人居环境"/>
        <s v="改善脱贫（监测）户和农户生活条件，显著提升人居环境."/>
        <s v="解决脱贫户（含监测对象）2500人就业，脱贫户数141户增收"/>
        <s v="解决脱贫户（含监测对象）2327人就业，脱贫户数121户增收"/>
        <s v="通过技术培训，不断提高脱贫户、监测户、分散搬迁户、高素质农民技能技术，增强增收手段"/>
        <s v="解决农户和脱贫(监测）户就业，增加农户和脱贫(监测）户收入"/>
        <s v="改善农户和脱贫（监测）户安全出行，美化环境，提高村民幸福指数。"/>
        <s v="改善农户和脱贫（监测）户安全出行等生产生活条件,节约出行成本"/>
        <s v="方便全村人民出行及生产，增产增收"/>
        <s v="解决305人160余亩农田收割与灌溉问题"/>
        <s v="改善农户和脱贫(监测)户春耕生产便利，饮水安全和节约出行成本。"/>
        <s v="改善农户和脱贫(监测)户春耕生产便利，节约出行成本。_x000a_"/>
        <s v="方便460余位村民生产生活出行及车辆出入"/>
        <s v="改善农户和脱贫户生产生活条件,确保出行安全,节约出行成本"/>
        <s v="改善村集体收益，增加村集体经济收入"/>
        <s v="方便村民生产和生活，促进产业发展"/>
        <s v="解决二组62户225人出行难，方便生产生活"/>
        <s v="解决一组34户120人生活饮水安全保障"/>
        <s v="解决农户和脱贫（监测）户108户420人安全出行，改善生产生活条件。"/>
        <s v="改善农户和脱贫（监测）户安全出行等生产生活条件,节约出行成本。"/>
        <s v="改善农户和脱贫户生产生活出行条件，节约生产生活出行成本"/>
        <s v="方便5个组812人出行与产品运输，提高村民安全指数"/>
        <s v="改善农户和脱贫（监测）户安全出行等生产生活条件，节约出行成本"/>
        <s v="改善农户和脱贫（监测）户生活条件,节约劳动力成本。"/>
        <s v="受益人数315人，减少出行成本0.2万元/年"/>
        <s v="解决全村1834人车辆出行安全"/>
        <s v="确保全村557户1886人行车安全"/>
        <s v="西坪3组一14组马路，2000米，方便700人出行，西坪顺满屋至张良才猪场500米，方便500人出行"/>
        <s v="解决农户522户1860人脱贫（监测）户67户202人生产出行问题,改善生产条件"/>
        <s v="本项目能有效改善沿线1万余名群众生活生产需要，带动沿线农民经济建设发展，同时，本项目以铸牢中华民族共同体意识为目标，赋予“三个意义”，改善民生(促进民族团结)"/>
        <s v="本项目能有效改善沿线4000余名群众生活生产需要，带动沿线农民经济建设发展，同时，本项目以铸牢中华民族共同体意识为目标，赋予“三个意义”，改善民生(促进民族团结)"/>
        <s v="改善农户和脱贫户安全出行等生产生活条件,节约出行成本"/>
        <s v="改善农户和脱贫户农田水利灌溉等生产条件，增加农业生产收入。保证生命财产安全"/>
        <s v="提高群众生活水平，提高用水效率，节约农生产成本。"/>
        <s v="方便236户村民生产生活出行及车辆出入"/>
        <s v="改善农户和脱贫户农田水利灌溉等生产条件，增加农业生产收入"/>
        <s v="改善农户和脱贫户农田水利灌溉等生产条件，增加农业生产收入。"/>
        <s v="解决脱贫（监测）户4户13人安全出行,改善生产生活条件"/>
        <s v="改善农户、脱贫户和监测户安全出行等生产生活条件，节约劳动力成本、改善人居环境、提高幸福指数"/>
        <s v="方便200余人生产生活"/>
        <s v="解决脱贫户监测户40户140人共350亩水田灌溉问题，促进群众增产增收，带动就业岗位12人。"/>
        <s v="解决5个组200余户约600人出行问题"/>
        <s v="改善脱贫（监测）户和农户生产生活条件,确保出行安全,节约出行成本"/>
        <s v="改善农户和脱贫户生活用水问题及生产生活条件。"/>
        <s v="解决1708人的安全出行，改善生产条件，增产增收。"/>
        <s v="改善农户和脱贫户生活环境"/>
        <s v="完成公路硬化1.5公里，硬化宽3.5米，厚度0.2米，两边路肩宽度0.5米，改善林场职工4户8人生产生活条件"/>
        <s v="完成危旧工区房改建面积240㎡，地面硬化120㎡，水沟47米，改善林场职工15户30人生活生产条件"/>
        <s v="改善农户和脱贫户生产生活出行条件，节约生产生活出行成本；同时，本项目以铸牢中华民族共同体意识为目标，赋予“三个意义”，改善民生(促进民族团结)"/>
        <s v="解决全县所有行政村农村生活垃圾收集清运，改善农户和脱贫户生活条件，提升全县人居环境水平"/>
        <s v="改善人居环境卫生，受益群众126人"/>
        <s v="改善农户和脱贫（监测）户生活条件，美化院落，提升村容村貌，提高村民生活质量"/>
        <s v="改善农户和脱贫（监测）户生活生产条件，显著提升人居环境"/>
        <s v="改善脱贫户和农户生活条件，显著提升全村人居环境"/>
        <s v="带动全村经济发展，带动脱贫劳动力12人次，脱贫人口人均增收3000元。"/>
        <s v="改善集中安置点脱贫(监测)户红白喜事办理场地和改善生产生活条件，提升村民幸福指数。"/>
        <s v="改善脱贫（监测）户生活条件，提高居民生活质量。"/>
        <s v="帮助脱贫（监测）户巩固提升脱贫成果，提升村民幸福指数。"/>
        <s v="解决安置点86户344人生活需求"/>
        <s v="提升了风云亭安置点18户人员的产业收入。"/>
        <s v="改善脱贫（监测）户生活条件，美化小区，提升小区环境风貌，提高居民生活质量。"/>
      </sharedItems>
    </cacheField>
    <cacheField name="备注" numFmtId="0">
      <sharedItems count="5">
        <s v="2024年入库未安排资金项目"/>
        <s v="2025年拟安排项目"/>
        <s v="行业部门2025年拟安排"/>
        <s v="2025年县级配套"/>
        <s v="2024年任务尚未安排资金"/>
      </sharedItems>
    </cacheField>
    <cacheField name="合计" numFmtId="0">
      <sharedItems containsSemiMixedTypes="0" containsString="0" containsNumber="1" minValue="0" maxValue="2700" count="98">
        <n v="30"/>
        <n v="22"/>
        <n v="400"/>
        <n v="263"/>
        <n v="131.5"/>
        <n v="20"/>
        <n v="10"/>
        <n v="70"/>
        <n v="80"/>
        <n v="130"/>
        <n v="40"/>
        <n v="900"/>
        <n v="7.2"/>
        <n v="4"/>
        <n v="15.16"/>
        <n v="15"/>
        <n v="28"/>
        <n v="41"/>
        <n v="14"/>
        <n v="6"/>
        <n v="9.85"/>
        <n v="10.15"/>
        <n v="7.1"/>
        <n v="5"/>
        <n v="50"/>
        <n v="7"/>
        <n v="33"/>
        <n v="1000"/>
        <n v="8"/>
        <n v="12"/>
        <n v="1700"/>
        <n v="100"/>
        <n v="1100"/>
        <n v="650"/>
        <n v="44"/>
        <n v="60"/>
        <n v="1350"/>
        <n v="2260"/>
        <n v="135"/>
        <n v="49.68"/>
        <n v="17.28"/>
        <n v="87.48"/>
        <n v="32.4"/>
        <n v="68.04"/>
        <n v="50.22"/>
        <n v="21.6"/>
        <n v="83.16"/>
        <n v="74.52"/>
        <n v="66.96"/>
        <n v="29.16"/>
        <n v="18.36"/>
        <n v="37.8"/>
        <n v="61.56"/>
        <n v="79.92"/>
        <n v="65.88"/>
        <n v="95.04"/>
        <n v="44.28"/>
        <n v="30.24"/>
        <n v="34.56"/>
        <n v="39.96"/>
        <n v="500"/>
        <n v="440"/>
        <n v="300"/>
        <n v="9.4"/>
        <n v="9.8"/>
        <n v="12.8"/>
        <n v="14.84"/>
        <n v="32.32"/>
        <n v="18.9"/>
        <n v="48.78"/>
        <n v="41.58"/>
        <n v="20.62"/>
        <n v="23"/>
        <n v="11"/>
        <n v="27"/>
        <n v="31"/>
        <n v="29"/>
        <n v="25"/>
        <n v="10.6"/>
        <n v="12.9"/>
        <n v="16"/>
        <n v="10.2"/>
        <n v="45.5"/>
        <n v="24"/>
        <n v="30.5"/>
        <n v="32"/>
        <n v="110"/>
        <n v="1500"/>
        <n v="700"/>
        <n v="18"/>
        <n v="286"/>
        <n v="396"/>
        <n v="13"/>
        <n v="17"/>
        <n v="45"/>
        <n v="2700"/>
        <n v="3"/>
        <n v="36"/>
      </sharedItems>
    </cacheField>
    <cacheField name="中央资金" numFmtId="0">
      <sharedItems containsString="0" containsBlank="1" containsNumber="1" minValue="0" maxValue="2260" count="49">
        <n v="30"/>
        <n v="22"/>
        <n v="400"/>
        <n v="263"/>
        <n v="131.5"/>
        <n v="20"/>
        <n v="10"/>
        <n v="70"/>
        <n v="80"/>
        <m/>
        <n v="130"/>
        <n v="900"/>
        <n v="100"/>
        <n v="40"/>
        <n v="359"/>
        <n v="650"/>
        <n v="60"/>
        <n v="1350"/>
        <n v="2260"/>
        <n v="49.68"/>
        <n v="17.28"/>
        <n v="87.48"/>
        <n v="32.4"/>
        <n v="68.04"/>
        <n v="50.22"/>
        <n v="21.6"/>
        <n v="83.16"/>
        <n v="74.52"/>
        <n v="66.96"/>
        <n v="29.16"/>
        <n v="18.36"/>
        <n v="37.8"/>
        <n v="61.56"/>
        <n v="79.92"/>
        <n v="65.88"/>
        <n v="95.04"/>
        <n v="44.28"/>
        <n v="30.24"/>
        <n v="34.56"/>
        <n v="39.96"/>
        <n v="500"/>
        <n v="440"/>
        <n v="300"/>
        <n v="32"/>
        <n v="110"/>
        <n v="396"/>
        <n v="45"/>
        <n v="15"/>
        <n v="50"/>
      </sharedItems>
    </cacheField>
    <cacheField name="省级资金" numFmtId="0">
      <sharedItems containsString="0" containsBlank="1" containsNumber="1" minValue="0" maxValue="1000" count="41">
        <m/>
        <n v="20"/>
        <n v="40"/>
        <n v="7.2"/>
        <n v="15.16"/>
        <n v="30"/>
        <n v="28"/>
        <n v="41"/>
        <n v="14"/>
        <n v="6"/>
        <n v="5"/>
        <n v="50"/>
        <n v="7"/>
        <n v="33"/>
        <n v="10"/>
        <n v="1000"/>
        <n v="12"/>
        <n v="741"/>
        <n v="44"/>
        <n v="12.8"/>
        <n v="14.84"/>
        <n v="32.32"/>
        <n v="18.9"/>
        <n v="48.78"/>
        <n v="41.58"/>
        <n v="37.8"/>
        <n v="20.62"/>
        <n v="27"/>
        <n v="31"/>
        <n v="29"/>
        <n v="25"/>
        <n v="15"/>
        <n v="45.5"/>
        <n v="24"/>
        <n v="30.5"/>
        <n v="600"/>
        <n v="700"/>
        <n v="18"/>
        <n v="286"/>
        <n v="3"/>
        <n v="36"/>
      </sharedItems>
    </cacheField>
    <cacheField name="市级资金" numFmtId="0">
      <sharedItems containsString="0" containsBlank="1" containsNumber="1" minValue="0" maxValue="30" count="23">
        <m/>
        <n v="20"/>
        <n v="4"/>
        <n v="15"/>
        <n v="10"/>
        <n v="9.85"/>
        <n v="10.15"/>
        <n v="7.1"/>
        <n v="30"/>
        <n v="8"/>
        <n v="9.4"/>
        <n v="9.8"/>
        <n v="23"/>
        <n v="7"/>
        <n v="5"/>
        <n v="11"/>
        <n v="10.6"/>
        <n v="12.9"/>
        <n v="16"/>
        <n v="14"/>
        <n v="10.2"/>
        <n v="13"/>
        <n v="17"/>
      </sharedItems>
    </cacheField>
    <cacheField name="县级资金" numFmtId="0">
      <sharedItems containsString="0" containsBlank="1" containsNumber="1" containsInteger="1" minValue="0" maxValue="2700" count="4">
        <m/>
        <n v="1700"/>
        <n v="135"/>
        <n v="2700"/>
      </sharedItems>
    </cacheField>
  </cacheFields>
</pivotCacheDefinition>
</file>

<file path=xl/pivotCache/pivotCacheRecords1.xml><?xml version="1.0" encoding="utf-8"?>
<pivotCacheRecords xmlns="http://schemas.openxmlformats.org/spreadsheetml/2006/main" xmlns:r="http://schemas.openxmlformats.org/officeDocument/2006/relationships" count="182">
  <r>
    <x v="0"/>
    <x v="0"/>
    <x v="0"/>
    <x v="0"/>
    <x v="0"/>
    <x v="0"/>
    <x v="0"/>
    <x v="0"/>
    <x v="0"/>
    <x v="0"/>
    <x v="0"/>
    <x v="0"/>
    <x v="0"/>
    <x v="0"/>
    <x v="0"/>
    <x v="0"/>
    <x v="0"/>
    <x v="0"/>
    <x v="0"/>
    <x v="0"/>
    <x v="0"/>
    <x v="0"/>
    <x v="0"/>
    <x v="0"/>
    <x v="0"/>
    <x v="0"/>
    <x v="0"/>
    <x v="0"/>
    <x v="0"/>
    <x v="0"/>
    <x v="0"/>
  </r>
  <r>
    <x v="1"/>
    <x v="0"/>
    <x v="0"/>
    <x v="0"/>
    <x v="0"/>
    <x v="1"/>
    <x v="1"/>
    <x v="0"/>
    <x v="0"/>
    <x v="0"/>
    <x v="0"/>
    <x v="0"/>
    <x v="1"/>
    <x v="1"/>
    <x v="1"/>
    <x v="1"/>
    <x v="0"/>
    <x v="0"/>
    <x v="1"/>
    <x v="1"/>
    <x v="0"/>
    <x v="1"/>
    <x v="1"/>
    <x v="0"/>
    <x v="1"/>
    <x v="0"/>
    <x v="1"/>
    <x v="1"/>
    <x v="0"/>
    <x v="0"/>
    <x v="0"/>
  </r>
  <r>
    <x v="2"/>
    <x v="0"/>
    <x v="0"/>
    <x v="1"/>
    <x v="0"/>
    <x v="2"/>
    <x v="2"/>
    <x v="0"/>
    <x v="0"/>
    <x v="0"/>
    <x v="0"/>
    <x v="0"/>
    <x v="2"/>
    <x v="1"/>
    <x v="1"/>
    <x v="1"/>
    <x v="0"/>
    <x v="0"/>
    <x v="2"/>
    <x v="2"/>
    <x v="1"/>
    <x v="2"/>
    <x v="2"/>
    <x v="1"/>
    <x v="2"/>
    <x v="0"/>
    <x v="1"/>
    <x v="1"/>
    <x v="0"/>
    <x v="0"/>
    <x v="0"/>
  </r>
  <r>
    <x v="3"/>
    <x v="0"/>
    <x v="0"/>
    <x v="1"/>
    <x v="0"/>
    <x v="3"/>
    <x v="3"/>
    <x v="1"/>
    <x v="1"/>
    <x v="0"/>
    <x v="0"/>
    <x v="0"/>
    <x v="3"/>
    <x v="1"/>
    <x v="1"/>
    <x v="1"/>
    <x v="0"/>
    <x v="0"/>
    <x v="3"/>
    <x v="3"/>
    <x v="0"/>
    <x v="3"/>
    <x v="3"/>
    <x v="2"/>
    <x v="3"/>
    <x v="0"/>
    <x v="1"/>
    <x v="1"/>
    <x v="0"/>
    <x v="0"/>
    <x v="0"/>
  </r>
  <r>
    <x v="4"/>
    <x v="0"/>
    <x v="0"/>
    <x v="1"/>
    <x v="1"/>
    <x v="4"/>
    <x v="4"/>
    <x v="0"/>
    <x v="2"/>
    <x v="1"/>
    <x v="0"/>
    <x v="1"/>
    <x v="4"/>
    <x v="2"/>
    <x v="2"/>
    <x v="2"/>
    <x v="0"/>
    <x v="1"/>
    <x v="4"/>
    <x v="4"/>
    <x v="0"/>
    <x v="4"/>
    <x v="4"/>
    <x v="3"/>
    <x v="4"/>
    <x v="1"/>
    <x v="2"/>
    <x v="2"/>
    <x v="0"/>
    <x v="0"/>
    <x v="0"/>
  </r>
  <r>
    <x v="5"/>
    <x v="0"/>
    <x v="0"/>
    <x v="0"/>
    <x v="2"/>
    <x v="5"/>
    <x v="5"/>
    <x v="0"/>
    <x v="3"/>
    <x v="0"/>
    <x v="0"/>
    <x v="2"/>
    <x v="5"/>
    <x v="0"/>
    <x v="0"/>
    <x v="0"/>
    <x v="0"/>
    <x v="0"/>
    <x v="1"/>
    <x v="5"/>
    <x v="0"/>
    <x v="5"/>
    <x v="5"/>
    <x v="4"/>
    <x v="5"/>
    <x v="0"/>
    <x v="0"/>
    <x v="0"/>
    <x v="0"/>
    <x v="0"/>
    <x v="0"/>
  </r>
  <r>
    <x v="6"/>
    <x v="0"/>
    <x v="0"/>
    <x v="0"/>
    <x v="2"/>
    <x v="6"/>
    <x v="6"/>
    <x v="0"/>
    <x v="4"/>
    <x v="0"/>
    <x v="0"/>
    <x v="2"/>
    <x v="6"/>
    <x v="1"/>
    <x v="1"/>
    <x v="1"/>
    <x v="0"/>
    <x v="0"/>
    <x v="5"/>
    <x v="5"/>
    <x v="0"/>
    <x v="6"/>
    <x v="6"/>
    <x v="5"/>
    <x v="5"/>
    <x v="0"/>
    <x v="1"/>
    <x v="1"/>
    <x v="0"/>
    <x v="0"/>
    <x v="0"/>
  </r>
  <r>
    <x v="7"/>
    <x v="0"/>
    <x v="0"/>
    <x v="0"/>
    <x v="2"/>
    <x v="7"/>
    <x v="7"/>
    <x v="0"/>
    <x v="4"/>
    <x v="0"/>
    <x v="0"/>
    <x v="2"/>
    <x v="5"/>
    <x v="1"/>
    <x v="1"/>
    <x v="1"/>
    <x v="0"/>
    <x v="0"/>
    <x v="1"/>
    <x v="5"/>
    <x v="0"/>
    <x v="5"/>
    <x v="7"/>
    <x v="6"/>
    <x v="5"/>
    <x v="0"/>
    <x v="1"/>
    <x v="1"/>
    <x v="0"/>
    <x v="0"/>
    <x v="0"/>
  </r>
  <r>
    <x v="8"/>
    <x v="0"/>
    <x v="1"/>
    <x v="2"/>
    <x v="3"/>
    <x v="4"/>
    <x v="8"/>
    <x v="0"/>
    <x v="5"/>
    <x v="2"/>
    <x v="0"/>
    <x v="1"/>
    <x v="7"/>
    <x v="3"/>
    <x v="3"/>
    <x v="3"/>
    <x v="0"/>
    <x v="2"/>
    <x v="6"/>
    <x v="6"/>
    <x v="2"/>
    <x v="7"/>
    <x v="8"/>
    <x v="7"/>
    <x v="6"/>
    <x v="0"/>
    <x v="3"/>
    <x v="3"/>
    <x v="0"/>
    <x v="0"/>
    <x v="0"/>
  </r>
  <r>
    <x v="9"/>
    <x v="0"/>
    <x v="1"/>
    <x v="2"/>
    <x v="3"/>
    <x v="4"/>
    <x v="9"/>
    <x v="0"/>
    <x v="5"/>
    <x v="2"/>
    <x v="0"/>
    <x v="1"/>
    <x v="7"/>
    <x v="3"/>
    <x v="4"/>
    <x v="4"/>
    <x v="0"/>
    <x v="3"/>
    <x v="7"/>
    <x v="7"/>
    <x v="3"/>
    <x v="8"/>
    <x v="9"/>
    <x v="7"/>
    <x v="6"/>
    <x v="1"/>
    <x v="4"/>
    <x v="4"/>
    <x v="0"/>
    <x v="0"/>
    <x v="0"/>
  </r>
  <r>
    <x v="10"/>
    <x v="0"/>
    <x v="1"/>
    <x v="2"/>
    <x v="4"/>
    <x v="8"/>
    <x v="10"/>
    <x v="0"/>
    <x v="6"/>
    <x v="3"/>
    <x v="1"/>
    <x v="3"/>
    <x v="8"/>
    <x v="4"/>
    <x v="5"/>
    <x v="5"/>
    <x v="0"/>
    <x v="0"/>
    <x v="8"/>
    <x v="8"/>
    <x v="0"/>
    <x v="9"/>
    <x v="10"/>
    <x v="8"/>
    <x v="7"/>
    <x v="2"/>
    <x v="5"/>
    <x v="5"/>
    <x v="0"/>
    <x v="0"/>
    <x v="0"/>
  </r>
  <r>
    <x v="11"/>
    <x v="0"/>
    <x v="1"/>
    <x v="3"/>
    <x v="5"/>
    <x v="9"/>
    <x v="11"/>
    <x v="2"/>
    <x v="7"/>
    <x v="4"/>
    <x v="1"/>
    <x v="4"/>
    <x v="9"/>
    <x v="5"/>
    <x v="6"/>
    <x v="6"/>
    <x v="0"/>
    <x v="0"/>
    <x v="9"/>
    <x v="9"/>
    <x v="0"/>
    <x v="6"/>
    <x v="5"/>
    <x v="9"/>
    <x v="8"/>
    <x v="2"/>
    <x v="6"/>
    <x v="6"/>
    <x v="0"/>
    <x v="0"/>
    <x v="0"/>
  </r>
  <r>
    <x v="12"/>
    <x v="0"/>
    <x v="1"/>
    <x v="4"/>
    <x v="5"/>
    <x v="10"/>
    <x v="12"/>
    <x v="2"/>
    <x v="7"/>
    <x v="5"/>
    <x v="1"/>
    <x v="4"/>
    <x v="10"/>
    <x v="5"/>
    <x v="6"/>
    <x v="6"/>
    <x v="0"/>
    <x v="0"/>
    <x v="10"/>
    <x v="10"/>
    <x v="0"/>
    <x v="10"/>
    <x v="11"/>
    <x v="9"/>
    <x v="8"/>
    <x v="2"/>
    <x v="6"/>
    <x v="6"/>
    <x v="0"/>
    <x v="0"/>
    <x v="0"/>
  </r>
  <r>
    <x v="13"/>
    <x v="0"/>
    <x v="1"/>
    <x v="4"/>
    <x v="6"/>
    <x v="11"/>
    <x v="13"/>
    <x v="0"/>
    <x v="8"/>
    <x v="1"/>
    <x v="0"/>
    <x v="5"/>
    <x v="11"/>
    <x v="6"/>
    <x v="7"/>
    <x v="7"/>
    <x v="1"/>
    <x v="0"/>
    <x v="11"/>
    <x v="11"/>
    <x v="1"/>
    <x v="11"/>
    <x v="12"/>
    <x v="10"/>
    <x v="9"/>
    <x v="1"/>
    <x v="7"/>
    <x v="7"/>
    <x v="0"/>
    <x v="0"/>
    <x v="0"/>
  </r>
  <r>
    <x v="14"/>
    <x v="0"/>
    <x v="1"/>
    <x v="4"/>
    <x v="7"/>
    <x v="12"/>
    <x v="14"/>
    <x v="0"/>
    <x v="9"/>
    <x v="0"/>
    <x v="0"/>
    <x v="6"/>
    <x v="12"/>
    <x v="7"/>
    <x v="8"/>
    <x v="8"/>
    <x v="2"/>
    <x v="0"/>
    <x v="12"/>
    <x v="12"/>
    <x v="0"/>
    <x v="12"/>
    <x v="13"/>
    <x v="11"/>
    <x v="10"/>
    <x v="1"/>
    <x v="8"/>
    <x v="8"/>
    <x v="0"/>
    <x v="0"/>
    <x v="0"/>
  </r>
  <r>
    <x v="15"/>
    <x v="0"/>
    <x v="1"/>
    <x v="2"/>
    <x v="7"/>
    <x v="12"/>
    <x v="15"/>
    <x v="0"/>
    <x v="10"/>
    <x v="6"/>
    <x v="2"/>
    <x v="6"/>
    <x v="13"/>
    <x v="4"/>
    <x v="5"/>
    <x v="5"/>
    <x v="0"/>
    <x v="0"/>
    <x v="13"/>
    <x v="13"/>
    <x v="0"/>
    <x v="13"/>
    <x v="14"/>
    <x v="12"/>
    <x v="11"/>
    <x v="1"/>
    <x v="5"/>
    <x v="9"/>
    <x v="1"/>
    <x v="0"/>
    <x v="0"/>
  </r>
  <r>
    <x v="16"/>
    <x v="0"/>
    <x v="1"/>
    <x v="4"/>
    <x v="1"/>
    <x v="13"/>
    <x v="16"/>
    <x v="0"/>
    <x v="6"/>
    <x v="1"/>
    <x v="0"/>
    <x v="7"/>
    <x v="14"/>
    <x v="8"/>
    <x v="9"/>
    <x v="9"/>
    <x v="0"/>
    <x v="4"/>
    <x v="14"/>
    <x v="14"/>
    <x v="4"/>
    <x v="14"/>
    <x v="15"/>
    <x v="10"/>
    <x v="12"/>
    <x v="0"/>
    <x v="9"/>
    <x v="10"/>
    <x v="0"/>
    <x v="0"/>
    <x v="0"/>
  </r>
  <r>
    <x v="17"/>
    <x v="0"/>
    <x v="1"/>
    <x v="4"/>
    <x v="2"/>
    <x v="14"/>
    <x v="17"/>
    <x v="0"/>
    <x v="5"/>
    <x v="6"/>
    <x v="2"/>
    <x v="2"/>
    <x v="15"/>
    <x v="9"/>
    <x v="10"/>
    <x v="10"/>
    <x v="0"/>
    <x v="0"/>
    <x v="15"/>
    <x v="15"/>
    <x v="0"/>
    <x v="15"/>
    <x v="16"/>
    <x v="13"/>
    <x v="13"/>
    <x v="1"/>
    <x v="10"/>
    <x v="9"/>
    <x v="2"/>
    <x v="0"/>
    <x v="0"/>
  </r>
  <r>
    <x v="18"/>
    <x v="0"/>
    <x v="2"/>
    <x v="5"/>
    <x v="3"/>
    <x v="4"/>
    <x v="18"/>
    <x v="0"/>
    <x v="5"/>
    <x v="1"/>
    <x v="0"/>
    <x v="1"/>
    <x v="16"/>
    <x v="10"/>
    <x v="11"/>
    <x v="11"/>
    <x v="0"/>
    <x v="5"/>
    <x v="16"/>
    <x v="16"/>
    <x v="5"/>
    <x v="16"/>
    <x v="17"/>
    <x v="14"/>
    <x v="14"/>
    <x v="1"/>
    <x v="11"/>
    <x v="11"/>
    <x v="0"/>
    <x v="0"/>
    <x v="0"/>
  </r>
  <r>
    <x v="19"/>
    <x v="0"/>
    <x v="3"/>
    <x v="6"/>
    <x v="8"/>
    <x v="15"/>
    <x v="19"/>
    <x v="0"/>
    <x v="11"/>
    <x v="7"/>
    <x v="3"/>
    <x v="8"/>
    <x v="17"/>
    <x v="11"/>
    <x v="12"/>
    <x v="12"/>
    <x v="0"/>
    <x v="0"/>
    <x v="7"/>
    <x v="17"/>
    <x v="0"/>
    <x v="17"/>
    <x v="18"/>
    <x v="15"/>
    <x v="15"/>
    <x v="2"/>
    <x v="12"/>
    <x v="9"/>
    <x v="3"/>
    <x v="0"/>
    <x v="0"/>
  </r>
  <r>
    <x v="20"/>
    <x v="0"/>
    <x v="3"/>
    <x v="6"/>
    <x v="8"/>
    <x v="16"/>
    <x v="20"/>
    <x v="3"/>
    <x v="5"/>
    <x v="1"/>
    <x v="2"/>
    <x v="8"/>
    <x v="18"/>
    <x v="12"/>
    <x v="5"/>
    <x v="5"/>
    <x v="0"/>
    <x v="0"/>
    <x v="17"/>
    <x v="18"/>
    <x v="0"/>
    <x v="18"/>
    <x v="19"/>
    <x v="16"/>
    <x v="16"/>
    <x v="1"/>
    <x v="5"/>
    <x v="9"/>
    <x v="0"/>
    <x v="1"/>
    <x v="0"/>
  </r>
  <r>
    <x v="21"/>
    <x v="0"/>
    <x v="3"/>
    <x v="6"/>
    <x v="9"/>
    <x v="17"/>
    <x v="21"/>
    <x v="0"/>
    <x v="12"/>
    <x v="8"/>
    <x v="2"/>
    <x v="9"/>
    <x v="19"/>
    <x v="13"/>
    <x v="13"/>
    <x v="13"/>
    <x v="0"/>
    <x v="0"/>
    <x v="18"/>
    <x v="19"/>
    <x v="1"/>
    <x v="19"/>
    <x v="20"/>
    <x v="17"/>
    <x v="17"/>
    <x v="1"/>
    <x v="13"/>
    <x v="9"/>
    <x v="0"/>
    <x v="2"/>
    <x v="0"/>
  </r>
  <r>
    <x v="22"/>
    <x v="0"/>
    <x v="3"/>
    <x v="6"/>
    <x v="9"/>
    <x v="18"/>
    <x v="22"/>
    <x v="0"/>
    <x v="11"/>
    <x v="7"/>
    <x v="3"/>
    <x v="9"/>
    <x v="20"/>
    <x v="14"/>
    <x v="14"/>
    <x v="14"/>
    <x v="0"/>
    <x v="0"/>
    <x v="19"/>
    <x v="20"/>
    <x v="0"/>
    <x v="20"/>
    <x v="21"/>
    <x v="18"/>
    <x v="18"/>
    <x v="2"/>
    <x v="14"/>
    <x v="9"/>
    <x v="4"/>
    <x v="0"/>
    <x v="0"/>
  </r>
  <r>
    <x v="23"/>
    <x v="0"/>
    <x v="3"/>
    <x v="6"/>
    <x v="10"/>
    <x v="19"/>
    <x v="23"/>
    <x v="0"/>
    <x v="11"/>
    <x v="7"/>
    <x v="3"/>
    <x v="10"/>
    <x v="21"/>
    <x v="15"/>
    <x v="0"/>
    <x v="0"/>
    <x v="0"/>
    <x v="0"/>
    <x v="20"/>
    <x v="21"/>
    <x v="0"/>
    <x v="21"/>
    <x v="22"/>
    <x v="19"/>
    <x v="19"/>
    <x v="2"/>
    <x v="0"/>
    <x v="9"/>
    <x v="5"/>
    <x v="0"/>
    <x v="0"/>
  </r>
  <r>
    <x v="24"/>
    <x v="0"/>
    <x v="3"/>
    <x v="6"/>
    <x v="10"/>
    <x v="20"/>
    <x v="24"/>
    <x v="4"/>
    <x v="13"/>
    <x v="1"/>
    <x v="2"/>
    <x v="10"/>
    <x v="22"/>
    <x v="16"/>
    <x v="15"/>
    <x v="15"/>
    <x v="0"/>
    <x v="0"/>
    <x v="21"/>
    <x v="22"/>
    <x v="0"/>
    <x v="22"/>
    <x v="23"/>
    <x v="20"/>
    <x v="20"/>
    <x v="1"/>
    <x v="15"/>
    <x v="9"/>
    <x v="0"/>
    <x v="3"/>
    <x v="0"/>
  </r>
  <r>
    <x v="25"/>
    <x v="0"/>
    <x v="3"/>
    <x v="6"/>
    <x v="11"/>
    <x v="21"/>
    <x v="25"/>
    <x v="0"/>
    <x v="13"/>
    <x v="1"/>
    <x v="2"/>
    <x v="11"/>
    <x v="23"/>
    <x v="17"/>
    <x v="16"/>
    <x v="16"/>
    <x v="0"/>
    <x v="0"/>
    <x v="22"/>
    <x v="5"/>
    <x v="0"/>
    <x v="23"/>
    <x v="24"/>
    <x v="21"/>
    <x v="21"/>
    <x v="1"/>
    <x v="16"/>
    <x v="9"/>
    <x v="6"/>
    <x v="0"/>
    <x v="0"/>
  </r>
  <r>
    <x v="26"/>
    <x v="0"/>
    <x v="3"/>
    <x v="6"/>
    <x v="11"/>
    <x v="21"/>
    <x v="26"/>
    <x v="5"/>
    <x v="13"/>
    <x v="1"/>
    <x v="2"/>
    <x v="11"/>
    <x v="24"/>
    <x v="17"/>
    <x v="17"/>
    <x v="17"/>
    <x v="0"/>
    <x v="0"/>
    <x v="22"/>
    <x v="5"/>
    <x v="0"/>
    <x v="24"/>
    <x v="25"/>
    <x v="22"/>
    <x v="21"/>
    <x v="1"/>
    <x v="17"/>
    <x v="9"/>
    <x v="7"/>
    <x v="0"/>
    <x v="0"/>
  </r>
  <r>
    <x v="27"/>
    <x v="0"/>
    <x v="3"/>
    <x v="6"/>
    <x v="11"/>
    <x v="21"/>
    <x v="27"/>
    <x v="5"/>
    <x v="13"/>
    <x v="1"/>
    <x v="2"/>
    <x v="11"/>
    <x v="25"/>
    <x v="18"/>
    <x v="0"/>
    <x v="0"/>
    <x v="0"/>
    <x v="0"/>
    <x v="23"/>
    <x v="23"/>
    <x v="0"/>
    <x v="25"/>
    <x v="26"/>
    <x v="23"/>
    <x v="21"/>
    <x v="1"/>
    <x v="0"/>
    <x v="9"/>
    <x v="5"/>
    <x v="0"/>
    <x v="0"/>
  </r>
  <r>
    <x v="28"/>
    <x v="0"/>
    <x v="3"/>
    <x v="6"/>
    <x v="12"/>
    <x v="22"/>
    <x v="28"/>
    <x v="0"/>
    <x v="11"/>
    <x v="7"/>
    <x v="3"/>
    <x v="12"/>
    <x v="26"/>
    <x v="19"/>
    <x v="18"/>
    <x v="18"/>
    <x v="0"/>
    <x v="0"/>
    <x v="24"/>
    <x v="24"/>
    <x v="0"/>
    <x v="20"/>
    <x v="27"/>
    <x v="15"/>
    <x v="15"/>
    <x v="2"/>
    <x v="18"/>
    <x v="9"/>
    <x v="8"/>
    <x v="0"/>
    <x v="0"/>
  </r>
  <r>
    <x v="29"/>
    <x v="0"/>
    <x v="3"/>
    <x v="6"/>
    <x v="12"/>
    <x v="22"/>
    <x v="29"/>
    <x v="0"/>
    <x v="11"/>
    <x v="7"/>
    <x v="3"/>
    <x v="12"/>
    <x v="27"/>
    <x v="20"/>
    <x v="19"/>
    <x v="19"/>
    <x v="0"/>
    <x v="0"/>
    <x v="25"/>
    <x v="25"/>
    <x v="0"/>
    <x v="20"/>
    <x v="21"/>
    <x v="24"/>
    <x v="22"/>
    <x v="2"/>
    <x v="19"/>
    <x v="9"/>
    <x v="9"/>
    <x v="0"/>
    <x v="0"/>
  </r>
  <r>
    <x v="30"/>
    <x v="0"/>
    <x v="3"/>
    <x v="6"/>
    <x v="13"/>
    <x v="23"/>
    <x v="30"/>
    <x v="0"/>
    <x v="2"/>
    <x v="9"/>
    <x v="2"/>
    <x v="13"/>
    <x v="28"/>
    <x v="21"/>
    <x v="6"/>
    <x v="6"/>
    <x v="0"/>
    <x v="0"/>
    <x v="26"/>
    <x v="26"/>
    <x v="0"/>
    <x v="12"/>
    <x v="28"/>
    <x v="25"/>
    <x v="23"/>
    <x v="1"/>
    <x v="6"/>
    <x v="9"/>
    <x v="0"/>
    <x v="4"/>
    <x v="0"/>
  </r>
  <r>
    <x v="31"/>
    <x v="0"/>
    <x v="3"/>
    <x v="6"/>
    <x v="13"/>
    <x v="24"/>
    <x v="31"/>
    <x v="2"/>
    <x v="2"/>
    <x v="9"/>
    <x v="2"/>
    <x v="13"/>
    <x v="29"/>
    <x v="22"/>
    <x v="20"/>
    <x v="20"/>
    <x v="0"/>
    <x v="0"/>
    <x v="5"/>
    <x v="27"/>
    <x v="1"/>
    <x v="26"/>
    <x v="2"/>
    <x v="26"/>
    <x v="23"/>
    <x v="1"/>
    <x v="20"/>
    <x v="9"/>
    <x v="0"/>
    <x v="5"/>
    <x v="0"/>
  </r>
  <r>
    <x v="32"/>
    <x v="0"/>
    <x v="3"/>
    <x v="6"/>
    <x v="13"/>
    <x v="24"/>
    <x v="32"/>
    <x v="0"/>
    <x v="2"/>
    <x v="9"/>
    <x v="2"/>
    <x v="13"/>
    <x v="30"/>
    <x v="23"/>
    <x v="21"/>
    <x v="21"/>
    <x v="0"/>
    <x v="0"/>
    <x v="27"/>
    <x v="28"/>
    <x v="1"/>
    <x v="22"/>
    <x v="29"/>
    <x v="27"/>
    <x v="24"/>
    <x v="1"/>
    <x v="21"/>
    <x v="9"/>
    <x v="0"/>
    <x v="6"/>
    <x v="0"/>
  </r>
  <r>
    <x v="33"/>
    <x v="0"/>
    <x v="3"/>
    <x v="6"/>
    <x v="14"/>
    <x v="25"/>
    <x v="33"/>
    <x v="6"/>
    <x v="14"/>
    <x v="10"/>
    <x v="2"/>
    <x v="14"/>
    <x v="31"/>
    <x v="24"/>
    <x v="22"/>
    <x v="22"/>
    <x v="0"/>
    <x v="0"/>
    <x v="28"/>
    <x v="29"/>
    <x v="6"/>
    <x v="27"/>
    <x v="30"/>
    <x v="28"/>
    <x v="17"/>
    <x v="1"/>
    <x v="22"/>
    <x v="9"/>
    <x v="0"/>
    <x v="7"/>
    <x v="0"/>
  </r>
  <r>
    <x v="34"/>
    <x v="0"/>
    <x v="3"/>
    <x v="6"/>
    <x v="0"/>
    <x v="26"/>
    <x v="34"/>
    <x v="0"/>
    <x v="11"/>
    <x v="7"/>
    <x v="3"/>
    <x v="0"/>
    <x v="32"/>
    <x v="25"/>
    <x v="5"/>
    <x v="5"/>
    <x v="0"/>
    <x v="0"/>
    <x v="29"/>
    <x v="30"/>
    <x v="0"/>
    <x v="20"/>
    <x v="18"/>
    <x v="29"/>
    <x v="25"/>
    <x v="2"/>
    <x v="5"/>
    <x v="9"/>
    <x v="1"/>
    <x v="0"/>
    <x v="0"/>
  </r>
  <r>
    <x v="35"/>
    <x v="0"/>
    <x v="3"/>
    <x v="6"/>
    <x v="15"/>
    <x v="27"/>
    <x v="35"/>
    <x v="0"/>
    <x v="11"/>
    <x v="7"/>
    <x v="3"/>
    <x v="15"/>
    <x v="33"/>
    <x v="26"/>
    <x v="23"/>
    <x v="23"/>
    <x v="0"/>
    <x v="0"/>
    <x v="30"/>
    <x v="31"/>
    <x v="0"/>
    <x v="22"/>
    <x v="24"/>
    <x v="30"/>
    <x v="26"/>
    <x v="2"/>
    <x v="23"/>
    <x v="9"/>
    <x v="10"/>
    <x v="0"/>
    <x v="0"/>
  </r>
  <r>
    <x v="36"/>
    <x v="0"/>
    <x v="3"/>
    <x v="6"/>
    <x v="15"/>
    <x v="28"/>
    <x v="36"/>
    <x v="0"/>
    <x v="2"/>
    <x v="3"/>
    <x v="2"/>
    <x v="15"/>
    <x v="34"/>
    <x v="27"/>
    <x v="24"/>
    <x v="24"/>
    <x v="0"/>
    <x v="0"/>
    <x v="31"/>
    <x v="32"/>
    <x v="0"/>
    <x v="14"/>
    <x v="31"/>
    <x v="31"/>
    <x v="17"/>
    <x v="1"/>
    <x v="24"/>
    <x v="9"/>
    <x v="11"/>
    <x v="0"/>
    <x v="0"/>
  </r>
  <r>
    <x v="37"/>
    <x v="0"/>
    <x v="3"/>
    <x v="6"/>
    <x v="16"/>
    <x v="29"/>
    <x v="37"/>
    <x v="7"/>
    <x v="15"/>
    <x v="3"/>
    <x v="2"/>
    <x v="16"/>
    <x v="35"/>
    <x v="28"/>
    <x v="0"/>
    <x v="0"/>
    <x v="0"/>
    <x v="0"/>
    <x v="32"/>
    <x v="33"/>
    <x v="0"/>
    <x v="28"/>
    <x v="32"/>
    <x v="32"/>
    <x v="17"/>
    <x v="1"/>
    <x v="0"/>
    <x v="9"/>
    <x v="0"/>
    <x v="8"/>
    <x v="0"/>
  </r>
  <r>
    <x v="38"/>
    <x v="0"/>
    <x v="3"/>
    <x v="6"/>
    <x v="7"/>
    <x v="12"/>
    <x v="38"/>
    <x v="8"/>
    <x v="10"/>
    <x v="6"/>
    <x v="2"/>
    <x v="6"/>
    <x v="36"/>
    <x v="29"/>
    <x v="25"/>
    <x v="25"/>
    <x v="0"/>
    <x v="0"/>
    <x v="7"/>
    <x v="34"/>
    <x v="0"/>
    <x v="21"/>
    <x v="33"/>
    <x v="33"/>
    <x v="27"/>
    <x v="1"/>
    <x v="25"/>
    <x v="9"/>
    <x v="12"/>
    <x v="0"/>
    <x v="0"/>
  </r>
  <r>
    <x v="39"/>
    <x v="0"/>
    <x v="3"/>
    <x v="6"/>
    <x v="7"/>
    <x v="12"/>
    <x v="39"/>
    <x v="0"/>
    <x v="10"/>
    <x v="6"/>
    <x v="2"/>
    <x v="6"/>
    <x v="37"/>
    <x v="30"/>
    <x v="26"/>
    <x v="26"/>
    <x v="0"/>
    <x v="0"/>
    <x v="33"/>
    <x v="35"/>
    <x v="0"/>
    <x v="29"/>
    <x v="34"/>
    <x v="34"/>
    <x v="27"/>
    <x v="1"/>
    <x v="26"/>
    <x v="9"/>
    <x v="13"/>
    <x v="0"/>
    <x v="0"/>
  </r>
  <r>
    <x v="40"/>
    <x v="0"/>
    <x v="3"/>
    <x v="6"/>
    <x v="7"/>
    <x v="12"/>
    <x v="39"/>
    <x v="0"/>
    <x v="16"/>
    <x v="11"/>
    <x v="2"/>
    <x v="6"/>
    <x v="38"/>
    <x v="31"/>
    <x v="10"/>
    <x v="10"/>
    <x v="0"/>
    <x v="0"/>
    <x v="34"/>
    <x v="36"/>
    <x v="0"/>
    <x v="30"/>
    <x v="35"/>
    <x v="34"/>
    <x v="27"/>
    <x v="1"/>
    <x v="10"/>
    <x v="9"/>
    <x v="2"/>
    <x v="0"/>
    <x v="0"/>
  </r>
  <r>
    <x v="41"/>
    <x v="0"/>
    <x v="3"/>
    <x v="6"/>
    <x v="7"/>
    <x v="12"/>
    <x v="40"/>
    <x v="0"/>
    <x v="8"/>
    <x v="12"/>
    <x v="2"/>
    <x v="6"/>
    <x v="39"/>
    <x v="32"/>
    <x v="0"/>
    <x v="0"/>
    <x v="0"/>
    <x v="0"/>
    <x v="35"/>
    <x v="37"/>
    <x v="0"/>
    <x v="31"/>
    <x v="36"/>
    <x v="34"/>
    <x v="27"/>
    <x v="1"/>
    <x v="0"/>
    <x v="9"/>
    <x v="5"/>
    <x v="0"/>
    <x v="0"/>
  </r>
  <r>
    <x v="42"/>
    <x v="0"/>
    <x v="3"/>
    <x v="6"/>
    <x v="7"/>
    <x v="30"/>
    <x v="41"/>
    <x v="0"/>
    <x v="11"/>
    <x v="7"/>
    <x v="3"/>
    <x v="6"/>
    <x v="40"/>
    <x v="33"/>
    <x v="6"/>
    <x v="6"/>
    <x v="0"/>
    <x v="0"/>
    <x v="36"/>
    <x v="17"/>
    <x v="0"/>
    <x v="17"/>
    <x v="18"/>
    <x v="35"/>
    <x v="28"/>
    <x v="2"/>
    <x v="6"/>
    <x v="9"/>
    <x v="14"/>
    <x v="0"/>
    <x v="0"/>
  </r>
  <r>
    <x v="43"/>
    <x v="0"/>
    <x v="3"/>
    <x v="6"/>
    <x v="1"/>
    <x v="4"/>
    <x v="42"/>
    <x v="0"/>
    <x v="6"/>
    <x v="13"/>
    <x v="4"/>
    <x v="7"/>
    <x v="41"/>
    <x v="34"/>
    <x v="27"/>
    <x v="27"/>
    <x v="3"/>
    <x v="6"/>
    <x v="37"/>
    <x v="38"/>
    <x v="7"/>
    <x v="32"/>
    <x v="37"/>
    <x v="36"/>
    <x v="29"/>
    <x v="2"/>
    <x v="27"/>
    <x v="9"/>
    <x v="15"/>
    <x v="0"/>
    <x v="0"/>
  </r>
  <r>
    <x v="44"/>
    <x v="0"/>
    <x v="3"/>
    <x v="6"/>
    <x v="17"/>
    <x v="31"/>
    <x v="43"/>
    <x v="0"/>
    <x v="17"/>
    <x v="14"/>
    <x v="2"/>
    <x v="17"/>
    <x v="42"/>
    <x v="35"/>
    <x v="28"/>
    <x v="28"/>
    <x v="0"/>
    <x v="0"/>
    <x v="38"/>
    <x v="39"/>
    <x v="0"/>
    <x v="6"/>
    <x v="38"/>
    <x v="37"/>
    <x v="30"/>
    <x v="1"/>
    <x v="28"/>
    <x v="9"/>
    <x v="0"/>
    <x v="9"/>
    <x v="0"/>
  </r>
  <r>
    <x v="45"/>
    <x v="0"/>
    <x v="3"/>
    <x v="6"/>
    <x v="17"/>
    <x v="31"/>
    <x v="44"/>
    <x v="0"/>
    <x v="18"/>
    <x v="14"/>
    <x v="2"/>
    <x v="17"/>
    <x v="43"/>
    <x v="35"/>
    <x v="28"/>
    <x v="28"/>
    <x v="0"/>
    <x v="0"/>
    <x v="39"/>
    <x v="40"/>
    <x v="0"/>
    <x v="33"/>
    <x v="39"/>
    <x v="38"/>
    <x v="31"/>
    <x v="1"/>
    <x v="28"/>
    <x v="9"/>
    <x v="0"/>
    <x v="9"/>
    <x v="0"/>
  </r>
  <r>
    <x v="46"/>
    <x v="0"/>
    <x v="3"/>
    <x v="6"/>
    <x v="18"/>
    <x v="32"/>
    <x v="45"/>
    <x v="0"/>
    <x v="2"/>
    <x v="9"/>
    <x v="2"/>
    <x v="18"/>
    <x v="44"/>
    <x v="36"/>
    <x v="5"/>
    <x v="5"/>
    <x v="0"/>
    <x v="0"/>
    <x v="40"/>
    <x v="41"/>
    <x v="0"/>
    <x v="34"/>
    <x v="40"/>
    <x v="39"/>
    <x v="32"/>
    <x v="1"/>
    <x v="5"/>
    <x v="9"/>
    <x v="0"/>
    <x v="1"/>
    <x v="0"/>
  </r>
  <r>
    <x v="47"/>
    <x v="0"/>
    <x v="3"/>
    <x v="6"/>
    <x v="18"/>
    <x v="33"/>
    <x v="46"/>
    <x v="0"/>
    <x v="11"/>
    <x v="7"/>
    <x v="3"/>
    <x v="18"/>
    <x v="45"/>
    <x v="37"/>
    <x v="29"/>
    <x v="29"/>
    <x v="0"/>
    <x v="0"/>
    <x v="41"/>
    <x v="36"/>
    <x v="0"/>
    <x v="29"/>
    <x v="24"/>
    <x v="40"/>
    <x v="33"/>
    <x v="2"/>
    <x v="29"/>
    <x v="9"/>
    <x v="16"/>
    <x v="0"/>
    <x v="0"/>
  </r>
  <r>
    <x v="48"/>
    <x v="0"/>
    <x v="3"/>
    <x v="6"/>
    <x v="19"/>
    <x v="34"/>
    <x v="47"/>
    <x v="0"/>
    <x v="5"/>
    <x v="15"/>
    <x v="2"/>
    <x v="19"/>
    <x v="46"/>
    <x v="15"/>
    <x v="0"/>
    <x v="0"/>
    <x v="0"/>
    <x v="0"/>
    <x v="42"/>
    <x v="42"/>
    <x v="0"/>
    <x v="2"/>
    <x v="41"/>
    <x v="41"/>
    <x v="34"/>
    <x v="1"/>
    <x v="0"/>
    <x v="9"/>
    <x v="0"/>
    <x v="8"/>
    <x v="0"/>
  </r>
  <r>
    <x v="49"/>
    <x v="0"/>
    <x v="4"/>
    <x v="7"/>
    <x v="20"/>
    <x v="35"/>
    <x v="48"/>
    <x v="0"/>
    <x v="19"/>
    <x v="12"/>
    <x v="0"/>
    <x v="20"/>
    <x v="47"/>
    <x v="38"/>
    <x v="30"/>
    <x v="30"/>
    <x v="0"/>
    <x v="7"/>
    <x v="43"/>
    <x v="43"/>
    <x v="8"/>
    <x v="35"/>
    <x v="20"/>
    <x v="42"/>
    <x v="35"/>
    <x v="3"/>
    <x v="30"/>
    <x v="9"/>
    <x v="0"/>
    <x v="0"/>
    <x v="1"/>
  </r>
  <r>
    <x v="50"/>
    <x v="0"/>
    <x v="4"/>
    <x v="7"/>
    <x v="3"/>
    <x v="4"/>
    <x v="49"/>
    <x v="0"/>
    <x v="5"/>
    <x v="16"/>
    <x v="0"/>
    <x v="21"/>
    <x v="48"/>
    <x v="39"/>
    <x v="31"/>
    <x v="31"/>
    <x v="0"/>
    <x v="8"/>
    <x v="44"/>
    <x v="44"/>
    <x v="9"/>
    <x v="36"/>
    <x v="42"/>
    <x v="43"/>
    <x v="36"/>
    <x v="1"/>
    <x v="31"/>
    <x v="12"/>
    <x v="0"/>
    <x v="0"/>
    <x v="0"/>
  </r>
  <r>
    <x v="51"/>
    <x v="0"/>
    <x v="4"/>
    <x v="8"/>
    <x v="15"/>
    <x v="28"/>
    <x v="50"/>
    <x v="0"/>
    <x v="2"/>
    <x v="3"/>
    <x v="2"/>
    <x v="15"/>
    <x v="49"/>
    <x v="27"/>
    <x v="5"/>
    <x v="5"/>
    <x v="0"/>
    <x v="0"/>
    <x v="45"/>
    <x v="45"/>
    <x v="0"/>
    <x v="14"/>
    <x v="31"/>
    <x v="44"/>
    <x v="37"/>
    <x v="1"/>
    <x v="5"/>
    <x v="9"/>
    <x v="1"/>
    <x v="0"/>
    <x v="0"/>
  </r>
  <r>
    <x v="52"/>
    <x v="0"/>
    <x v="4"/>
    <x v="7"/>
    <x v="5"/>
    <x v="36"/>
    <x v="51"/>
    <x v="0"/>
    <x v="20"/>
    <x v="5"/>
    <x v="1"/>
    <x v="4"/>
    <x v="50"/>
    <x v="31"/>
    <x v="10"/>
    <x v="10"/>
    <x v="0"/>
    <x v="9"/>
    <x v="19"/>
    <x v="46"/>
    <x v="4"/>
    <x v="5"/>
    <x v="43"/>
    <x v="45"/>
    <x v="38"/>
    <x v="2"/>
    <x v="10"/>
    <x v="13"/>
    <x v="0"/>
    <x v="0"/>
    <x v="0"/>
  </r>
  <r>
    <x v="53"/>
    <x v="0"/>
    <x v="4"/>
    <x v="7"/>
    <x v="7"/>
    <x v="12"/>
    <x v="52"/>
    <x v="0"/>
    <x v="10"/>
    <x v="6"/>
    <x v="2"/>
    <x v="6"/>
    <x v="51"/>
    <x v="5"/>
    <x v="5"/>
    <x v="5"/>
    <x v="0"/>
    <x v="0"/>
    <x v="20"/>
    <x v="21"/>
    <x v="0"/>
    <x v="20"/>
    <x v="44"/>
    <x v="12"/>
    <x v="11"/>
    <x v="1"/>
    <x v="5"/>
    <x v="9"/>
    <x v="1"/>
    <x v="0"/>
    <x v="0"/>
  </r>
  <r>
    <x v="54"/>
    <x v="0"/>
    <x v="4"/>
    <x v="7"/>
    <x v="1"/>
    <x v="37"/>
    <x v="53"/>
    <x v="0"/>
    <x v="5"/>
    <x v="16"/>
    <x v="0"/>
    <x v="1"/>
    <x v="52"/>
    <x v="40"/>
    <x v="32"/>
    <x v="32"/>
    <x v="0"/>
    <x v="2"/>
    <x v="46"/>
    <x v="47"/>
    <x v="2"/>
    <x v="37"/>
    <x v="45"/>
    <x v="46"/>
    <x v="39"/>
    <x v="1"/>
    <x v="32"/>
    <x v="14"/>
    <x v="17"/>
    <x v="0"/>
    <x v="0"/>
  </r>
  <r>
    <x v="55"/>
    <x v="0"/>
    <x v="4"/>
    <x v="7"/>
    <x v="1"/>
    <x v="37"/>
    <x v="54"/>
    <x v="0"/>
    <x v="5"/>
    <x v="16"/>
    <x v="0"/>
    <x v="1"/>
    <x v="53"/>
    <x v="41"/>
    <x v="33"/>
    <x v="33"/>
    <x v="0"/>
    <x v="10"/>
    <x v="47"/>
    <x v="48"/>
    <x v="6"/>
    <x v="38"/>
    <x v="46"/>
    <x v="47"/>
    <x v="39"/>
    <x v="1"/>
    <x v="33"/>
    <x v="15"/>
    <x v="0"/>
    <x v="0"/>
    <x v="0"/>
  </r>
  <r>
    <x v="56"/>
    <x v="0"/>
    <x v="4"/>
    <x v="7"/>
    <x v="1"/>
    <x v="37"/>
    <x v="55"/>
    <x v="0"/>
    <x v="5"/>
    <x v="16"/>
    <x v="0"/>
    <x v="1"/>
    <x v="54"/>
    <x v="42"/>
    <x v="31"/>
    <x v="31"/>
    <x v="0"/>
    <x v="10"/>
    <x v="22"/>
    <x v="5"/>
    <x v="6"/>
    <x v="39"/>
    <x v="47"/>
    <x v="48"/>
    <x v="40"/>
    <x v="1"/>
    <x v="31"/>
    <x v="12"/>
    <x v="0"/>
    <x v="0"/>
    <x v="0"/>
  </r>
  <r>
    <x v="57"/>
    <x v="0"/>
    <x v="4"/>
    <x v="7"/>
    <x v="2"/>
    <x v="14"/>
    <x v="56"/>
    <x v="0"/>
    <x v="5"/>
    <x v="6"/>
    <x v="2"/>
    <x v="2"/>
    <x v="55"/>
    <x v="43"/>
    <x v="34"/>
    <x v="34"/>
    <x v="0"/>
    <x v="0"/>
    <x v="48"/>
    <x v="20"/>
    <x v="0"/>
    <x v="40"/>
    <x v="48"/>
    <x v="49"/>
    <x v="36"/>
    <x v="1"/>
    <x v="34"/>
    <x v="9"/>
    <x v="18"/>
    <x v="0"/>
    <x v="0"/>
  </r>
  <r>
    <x v="58"/>
    <x v="0"/>
    <x v="4"/>
    <x v="7"/>
    <x v="21"/>
    <x v="38"/>
    <x v="57"/>
    <x v="0"/>
    <x v="5"/>
    <x v="1"/>
    <x v="5"/>
    <x v="22"/>
    <x v="56"/>
    <x v="44"/>
    <x v="35"/>
    <x v="35"/>
    <x v="4"/>
    <x v="10"/>
    <x v="25"/>
    <x v="49"/>
    <x v="6"/>
    <x v="20"/>
    <x v="49"/>
    <x v="50"/>
    <x v="41"/>
    <x v="2"/>
    <x v="35"/>
    <x v="16"/>
    <x v="0"/>
    <x v="0"/>
    <x v="0"/>
  </r>
  <r>
    <x v="59"/>
    <x v="0"/>
    <x v="4"/>
    <x v="7"/>
    <x v="21"/>
    <x v="38"/>
    <x v="58"/>
    <x v="0"/>
    <x v="5"/>
    <x v="1"/>
    <x v="5"/>
    <x v="23"/>
    <x v="57"/>
    <x v="44"/>
    <x v="35"/>
    <x v="35"/>
    <x v="4"/>
    <x v="10"/>
    <x v="49"/>
    <x v="24"/>
    <x v="6"/>
    <x v="17"/>
    <x v="16"/>
    <x v="51"/>
    <x v="42"/>
    <x v="2"/>
    <x v="35"/>
    <x v="16"/>
    <x v="0"/>
    <x v="0"/>
    <x v="0"/>
  </r>
  <r>
    <x v="60"/>
    <x v="0"/>
    <x v="4"/>
    <x v="7"/>
    <x v="21"/>
    <x v="38"/>
    <x v="59"/>
    <x v="0"/>
    <x v="5"/>
    <x v="1"/>
    <x v="5"/>
    <x v="24"/>
    <x v="58"/>
    <x v="45"/>
    <x v="36"/>
    <x v="35"/>
    <x v="5"/>
    <x v="10"/>
    <x v="50"/>
    <x v="10"/>
    <x v="6"/>
    <x v="27"/>
    <x v="50"/>
    <x v="52"/>
    <x v="43"/>
    <x v="2"/>
    <x v="35"/>
    <x v="16"/>
    <x v="0"/>
    <x v="0"/>
    <x v="0"/>
  </r>
  <r>
    <x v="61"/>
    <x v="0"/>
    <x v="5"/>
    <x v="9"/>
    <x v="1"/>
    <x v="39"/>
    <x v="60"/>
    <x v="0"/>
    <x v="6"/>
    <x v="17"/>
    <x v="6"/>
    <x v="7"/>
    <x v="59"/>
    <x v="46"/>
    <x v="37"/>
    <x v="36"/>
    <x v="0"/>
    <x v="11"/>
    <x v="51"/>
    <x v="50"/>
    <x v="10"/>
    <x v="41"/>
    <x v="51"/>
    <x v="53"/>
    <x v="44"/>
    <x v="1"/>
    <x v="36"/>
    <x v="17"/>
    <x v="0"/>
    <x v="0"/>
    <x v="0"/>
  </r>
  <r>
    <x v="62"/>
    <x v="1"/>
    <x v="6"/>
    <x v="10"/>
    <x v="3"/>
    <x v="4"/>
    <x v="61"/>
    <x v="0"/>
    <x v="2"/>
    <x v="1"/>
    <x v="0"/>
    <x v="1"/>
    <x v="60"/>
    <x v="47"/>
    <x v="38"/>
    <x v="37"/>
    <x v="0"/>
    <x v="5"/>
    <x v="16"/>
    <x v="51"/>
    <x v="11"/>
    <x v="16"/>
    <x v="52"/>
    <x v="54"/>
    <x v="45"/>
    <x v="1"/>
    <x v="37"/>
    <x v="18"/>
    <x v="0"/>
    <x v="0"/>
    <x v="0"/>
  </r>
  <r>
    <x v="63"/>
    <x v="2"/>
    <x v="7"/>
    <x v="11"/>
    <x v="3"/>
    <x v="4"/>
    <x v="62"/>
    <x v="0"/>
    <x v="21"/>
    <x v="0"/>
    <x v="0"/>
    <x v="1"/>
    <x v="61"/>
    <x v="48"/>
    <x v="39"/>
    <x v="38"/>
    <x v="0"/>
    <x v="12"/>
    <x v="52"/>
    <x v="52"/>
    <x v="12"/>
    <x v="42"/>
    <x v="53"/>
    <x v="55"/>
    <x v="46"/>
    <x v="1"/>
    <x v="38"/>
    <x v="9"/>
    <x v="0"/>
    <x v="0"/>
    <x v="2"/>
  </r>
  <r>
    <x v="64"/>
    <x v="2"/>
    <x v="8"/>
    <x v="12"/>
    <x v="8"/>
    <x v="38"/>
    <x v="63"/>
    <x v="0"/>
    <x v="9"/>
    <x v="13"/>
    <x v="0"/>
    <x v="8"/>
    <x v="62"/>
    <x v="49"/>
    <x v="40"/>
    <x v="39"/>
    <x v="0"/>
    <x v="13"/>
    <x v="53"/>
    <x v="53"/>
    <x v="10"/>
    <x v="43"/>
    <x v="54"/>
    <x v="56"/>
    <x v="47"/>
    <x v="1"/>
    <x v="39"/>
    <x v="19"/>
    <x v="0"/>
    <x v="0"/>
    <x v="0"/>
  </r>
  <r>
    <x v="65"/>
    <x v="2"/>
    <x v="8"/>
    <x v="12"/>
    <x v="22"/>
    <x v="38"/>
    <x v="64"/>
    <x v="0"/>
    <x v="9"/>
    <x v="13"/>
    <x v="0"/>
    <x v="25"/>
    <x v="63"/>
    <x v="49"/>
    <x v="41"/>
    <x v="40"/>
    <x v="0"/>
    <x v="14"/>
    <x v="9"/>
    <x v="54"/>
    <x v="13"/>
    <x v="29"/>
    <x v="55"/>
    <x v="57"/>
    <x v="47"/>
    <x v="1"/>
    <x v="40"/>
    <x v="20"/>
    <x v="0"/>
    <x v="0"/>
    <x v="0"/>
  </r>
  <r>
    <x v="66"/>
    <x v="2"/>
    <x v="8"/>
    <x v="12"/>
    <x v="9"/>
    <x v="38"/>
    <x v="65"/>
    <x v="0"/>
    <x v="9"/>
    <x v="0"/>
    <x v="0"/>
    <x v="9"/>
    <x v="64"/>
    <x v="49"/>
    <x v="42"/>
    <x v="41"/>
    <x v="0"/>
    <x v="15"/>
    <x v="54"/>
    <x v="55"/>
    <x v="14"/>
    <x v="44"/>
    <x v="56"/>
    <x v="58"/>
    <x v="48"/>
    <x v="1"/>
    <x v="41"/>
    <x v="21"/>
    <x v="0"/>
    <x v="0"/>
    <x v="0"/>
  </r>
  <r>
    <x v="67"/>
    <x v="2"/>
    <x v="8"/>
    <x v="12"/>
    <x v="10"/>
    <x v="38"/>
    <x v="66"/>
    <x v="0"/>
    <x v="9"/>
    <x v="13"/>
    <x v="0"/>
    <x v="10"/>
    <x v="65"/>
    <x v="49"/>
    <x v="43"/>
    <x v="42"/>
    <x v="0"/>
    <x v="16"/>
    <x v="55"/>
    <x v="56"/>
    <x v="13"/>
    <x v="26"/>
    <x v="2"/>
    <x v="59"/>
    <x v="49"/>
    <x v="1"/>
    <x v="42"/>
    <x v="22"/>
    <x v="0"/>
    <x v="0"/>
    <x v="0"/>
  </r>
  <r>
    <x v="68"/>
    <x v="2"/>
    <x v="8"/>
    <x v="12"/>
    <x v="11"/>
    <x v="38"/>
    <x v="67"/>
    <x v="0"/>
    <x v="9"/>
    <x v="13"/>
    <x v="0"/>
    <x v="11"/>
    <x v="66"/>
    <x v="49"/>
    <x v="44"/>
    <x v="43"/>
    <x v="0"/>
    <x v="17"/>
    <x v="56"/>
    <x v="57"/>
    <x v="15"/>
    <x v="45"/>
    <x v="57"/>
    <x v="60"/>
    <x v="47"/>
    <x v="1"/>
    <x v="43"/>
    <x v="23"/>
    <x v="0"/>
    <x v="0"/>
    <x v="0"/>
  </r>
  <r>
    <x v="69"/>
    <x v="2"/>
    <x v="8"/>
    <x v="12"/>
    <x v="12"/>
    <x v="38"/>
    <x v="68"/>
    <x v="0"/>
    <x v="9"/>
    <x v="13"/>
    <x v="0"/>
    <x v="12"/>
    <x v="67"/>
    <x v="49"/>
    <x v="45"/>
    <x v="44"/>
    <x v="0"/>
    <x v="13"/>
    <x v="57"/>
    <x v="58"/>
    <x v="13"/>
    <x v="34"/>
    <x v="58"/>
    <x v="61"/>
    <x v="47"/>
    <x v="1"/>
    <x v="44"/>
    <x v="24"/>
    <x v="0"/>
    <x v="0"/>
    <x v="0"/>
  </r>
  <r>
    <x v="70"/>
    <x v="2"/>
    <x v="8"/>
    <x v="12"/>
    <x v="4"/>
    <x v="38"/>
    <x v="69"/>
    <x v="0"/>
    <x v="9"/>
    <x v="0"/>
    <x v="0"/>
    <x v="3"/>
    <x v="68"/>
    <x v="49"/>
    <x v="46"/>
    <x v="45"/>
    <x v="0"/>
    <x v="2"/>
    <x v="58"/>
    <x v="59"/>
    <x v="13"/>
    <x v="21"/>
    <x v="59"/>
    <x v="62"/>
    <x v="50"/>
    <x v="1"/>
    <x v="45"/>
    <x v="25"/>
    <x v="0"/>
    <x v="0"/>
    <x v="0"/>
  </r>
  <r>
    <x v="71"/>
    <x v="2"/>
    <x v="8"/>
    <x v="12"/>
    <x v="13"/>
    <x v="38"/>
    <x v="70"/>
    <x v="0"/>
    <x v="9"/>
    <x v="13"/>
    <x v="0"/>
    <x v="13"/>
    <x v="69"/>
    <x v="49"/>
    <x v="47"/>
    <x v="46"/>
    <x v="0"/>
    <x v="18"/>
    <x v="59"/>
    <x v="60"/>
    <x v="15"/>
    <x v="46"/>
    <x v="60"/>
    <x v="63"/>
    <x v="47"/>
    <x v="1"/>
    <x v="46"/>
    <x v="26"/>
    <x v="0"/>
    <x v="0"/>
    <x v="0"/>
  </r>
  <r>
    <x v="72"/>
    <x v="2"/>
    <x v="8"/>
    <x v="12"/>
    <x v="23"/>
    <x v="38"/>
    <x v="71"/>
    <x v="0"/>
    <x v="9"/>
    <x v="13"/>
    <x v="0"/>
    <x v="26"/>
    <x v="70"/>
    <x v="49"/>
    <x v="48"/>
    <x v="47"/>
    <x v="0"/>
    <x v="19"/>
    <x v="60"/>
    <x v="61"/>
    <x v="14"/>
    <x v="47"/>
    <x v="61"/>
    <x v="64"/>
    <x v="51"/>
    <x v="1"/>
    <x v="47"/>
    <x v="27"/>
    <x v="0"/>
    <x v="0"/>
    <x v="0"/>
  </r>
  <r>
    <x v="73"/>
    <x v="2"/>
    <x v="8"/>
    <x v="12"/>
    <x v="14"/>
    <x v="38"/>
    <x v="72"/>
    <x v="0"/>
    <x v="9"/>
    <x v="13"/>
    <x v="0"/>
    <x v="14"/>
    <x v="71"/>
    <x v="49"/>
    <x v="49"/>
    <x v="48"/>
    <x v="0"/>
    <x v="11"/>
    <x v="61"/>
    <x v="62"/>
    <x v="13"/>
    <x v="48"/>
    <x v="62"/>
    <x v="65"/>
    <x v="47"/>
    <x v="1"/>
    <x v="48"/>
    <x v="28"/>
    <x v="0"/>
    <x v="0"/>
    <x v="0"/>
  </r>
  <r>
    <x v="74"/>
    <x v="2"/>
    <x v="8"/>
    <x v="12"/>
    <x v="24"/>
    <x v="38"/>
    <x v="73"/>
    <x v="0"/>
    <x v="9"/>
    <x v="0"/>
    <x v="0"/>
    <x v="27"/>
    <x v="72"/>
    <x v="49"/>
    <x v="50"/>
    <x v="49"/>
    <x v="0"/>
    <x v="20"/>
    <x v="62"/>
    <x v="63"/>
    <x v="16"/>
    <x v="49"/>
    <x v="23"/>
    <x v="66"/>
    <x v="52"/>
    <x v="1"/>
    <x v="49"/>
    <x v="29"/>
    <x v="0"/>
    <x v="0"/>
    <x v="0"/>
  </r>
  <r>
    <x v="75"/>
    <x v="2"/>
    <x v="8"/>
    <x v="12"/>
    <x v="25"/>
    <x v="38"/>
    <x v="74"/>
    <x v="0"/>
    <x v="9"/>
    <x v="13"/>
    <x v="0"/>
    <x v="28"/>
    <x v="73"/>
    <x v="49"/>
    <x v="51"/>
    <x v="50"/>
    <x v="0"/>
    <x v="14"/>
    <x v="63"/>
    <x v="64"/>
    <x v="14"/>
    <x v="50"/>
    <x v="63"/>
    <x v="67"/>
    <x v="47"/>
    <x v="1"/>
    <x v="50"/>
    <x v="30"/>
    <x v="0"/>
    <x v="0"/>
    <x v="0"/>
  </r>
  <r>
    <x v="76"/>
    <x v="2"/>
    <x v="8"/>
    <x v="12"/>
    <x v="26"/>
    <x v="38"/>
    <x v="75"/>
    <x v="0"/>
    <x v="9"/>
    <x v="13"/>
    <x v="0"/>
    <x v="29"/>
    <x v="74"/>
    <x v="49"/>
    <x v="52"/>
    <x v="51"/>
    <x v="0"/>
    <x v="21"/>
    <x v="64"/>
    <x v="65"/>
    <x v="3"/>
    <x v="51"/>
    <x v="64"/>
    <x v="68"/>
    <x v="53"/>
    <x v="1"/>
    <x v="51"/>
    <x v="31"/>
    <x v="0"/>
    <x v="0"/>
    <x v="0"/>
  </r>
  <r>
    <x v="77"/>
    <x v="2"/>
    <x v="8"/>
    <x v="12"/>
    <x v="0"/>
    <x v="38"/>
    <x v="76"/>
    <x v="0"/>
    <x v="9"/>
    <x v="13"/>
    <x v="0"/>
    <x v="0"/>
    <x v="75"/>
    <x v="49"/>
    <x v="53"/>
    <x v="52"/>
    <x v="0"/>
    <x v="22"/>
    <x v="65"/>
    <x v="66"/>
    <x v="16"/>
    <x v="52"/>
    <x v="58"/>
    <x v="69"/>
    <x v="47"/>
    <x v="1"/>
    <x v="52"/>
    <x v="32"/>
    <x v="0"/>
    <x v="0"/>
    <x v="0"/>
  </r>
  <r>
    <x v="78"/>
    <x v="2"/>
    <x v="8"/>
    <x v="12"/>
    <x v="15"/>
    <x v="38"/>
    <x v="77"/>
    <x v="0"/>
    <x v="9"/>
    <x v="0"/>
    <x v="0"/>
    <x v="15"/>
    <x v="76"/>
    <x v="49"/>
    <x v="54"/>
    <x v="53"/>
    <x v="0"/>
    <x v="23"/>
    <x v="66"/>
    <x v="67"/>
    <x v="14"/>
    <x v="53"/>
    <x v="65"/>
    <x v="70"/>
    <x v="47"/>
    <x v="1"/>
    <x v="53"/>
    <x v="33"/>
    <x v="0"/>
    <x v="0"/>
    <x v="0"/>
  </r>
  <r>
    <x v="79"/>
    <x v="2"/>
    <x v="8"/>
    <x v="12"/>
    <x v="5"/>
    <x v="38"/>
    <x v="78"/>
    <x v="0"/>
    <x v="9"/>
    <x v="13"/>
    <x v="0"/>
    <x v="30"/>
    <x v="77"/>
    <x v="49"/>
    <x v="50"/>
    <x v="49"/>
    <x v="0"/>
    <x v="24"/>
    <x v="15"/>
    <x v="68"/>
    <x v="16"/>
    <x v="49"/>
    <x v="66"/>
    <x v="71"/>
    <x v="47"/>
    <x v="1"/>
    <x v="49"/>
    <x v="29"/>
    <x v="0"/>
    <x v="0"/>
    <x v="0"/>
  </r>
  <r>
    <x v="80"/>
    <x v="2"/>
    <x v="8"/>
    <x v="12"/>
    <x v="6"/>
    <x v="38"/>
    <x v="79"/>
    <x v="0"/>
    <x v="9"/>
    <x v="13"/>
    <x v="0"/>
    <x v="5"/>
    <x v="78"/>
    <x v="49"/>
    <x v="55"/>
    <x v="54"/>
    <x v="0"/>
    <x v="23"/>
    <x v="67"/>
    <x v="69"/>
    <x v="16"/>
    <x v="54"/>
    <x v="67"/>
    <x v="72"/>
    <x v="54"/>
    <x v="1"/>
    <x v="54"/>
    <x v="34"/>
    <x v="0"/>
    <x v="0"/>
    <x v="0"/>
  </r>
  <r>
    <x v="81"/>
    <x v="2"/>
    <x v="8"/>
    <x v="12"/>
    <x v="16"/>
    <x v="38"/>
    <x v="80"/>
    <x v="0"/>
    <x v="9"/>
    <x v="13"/>
    <x v="0"/>
    <x v="16"/>
    <x v="79"/>
    <x v="49"/>
    <x v="56"/>
    <x v="55"/>
    <x v="0"/>
    <x v="19"/>
    <x v="68"/>
    <x v="70"/>
    <x v="17"/>
    <x v="55"/>
    <x v="68"/>
    <x v="73"/>
    <x v="49"/>
    <x v="1"/>
    <x v="55"/>
    <x v="35"/>
    <x v="0"/>
    <x v="0"/>
    <x v="0"/>
  </r>
  <r>
    <x v="82"/>
    <x v="2"/>
    <x v="8"/>
    <x v="12"/>
    <x v="7"/>
    <x v="38"/>
    <x v="81"/>
    <x v="0"/>
    <x v="9"/>
    <x v="0"/>
    <x v="0"/>
    <x v="6"/>
    <x v="80"/>
    <x v="49"/>
    <x v="47"/>
    <x v="46"/>
    <x v="0"/>
    <x v="18"/>
    <x v="59"/>
    <x v="65"/>
    <x v="18"/>
    <x v="46"/>
    <x v="69"/>
    <x v="74"/>
    <x v="47"/>
    <x v="1"/>
    <x v="46"/>
    <x v="26"/>
    <x v="0"/>
    <x v="0"/>
    <x v="0"/>
  </r>
  <r>
    <x v="83"/>
    <x v="2"/>
    <x v="8"/>
    <x v="12"/>
    <x v="27"/>
    <x v="38"/>
    <x v="82"/>
    <x v="0"/>
    <x v="9"/>
    <x v="13"/>
    <x v="0"/>
    <x v="31"/>
    <x v="81"/>
    <x v="49"/>
    <x v="57"/>
    <x v="56"/>
    <x v="0"/>
    <x v="25"/>
    <x v="69"/>
    <x v="36"/>
    <x v="13"/>
    <x v="56"/>
    <x v="70"/>
    <x v="75"/>
    <x v="47"/>
    <x v="1"/>
    <x v="56"/>
    <x v="36"/>
    <x v="0"/>
    <x v="0"/>
    <x v="0"/>
  </r>
  <r>
    <x v="84"/>
    <x v="2"/>
    <x v="8"/>
    <x v="12"/>
    <x v="17"/>
    <x v="38"/>
    <x v="83"/>
    <x v="0"/>
    <x v="9"/>
    <x v="13"/>
    <x v="0"/>
    <x v="17"/>
    <x v="82"/>
    <x v="50"/>
    <x v="58"/>
    <x v="57"/>
    <x v="0"/>
    <x v="20"/>
    <x v="70"/>
    <x v="71"/>
    <x v="19"/>
    <x v="57"/>
    <x v="41"/>
    <x v="76"/>
    <x v="47"/>
    <x v="1"/>
    <x v="57"/>
    <x v="37"/>
    <x v="0"/>
    <x v="0"/>
    <x v="0"/>
  </r>
  <r>
    <x v="85"/>
    <x v="2"/>
    <x v="8"/>
    <x v="12"/>
    <x v="18"/>
    <x v="38"/>
    <x v="84"/>
    <x v="0"/>
    <x v="9"/>
    <x v="13"/>
    <x v="0"/>
    <x v="18"/>
    <x v="83"/>
    <x v="49"/>
    <x v="59"/>
    <x v="58"/>
    <x v="0"/>
    <x v="26"/>
    <x v="34"/>
    <x v="72"/>
    <x v="16"/>
    <x v="58"/>
    <x v="71"/>
    <x v="77"/>
    <x v="48"/>
    <x v="1"/>
    <x v="58"/>
    <x v="38"/>
    <x v="0"/>
    <x v="0"/>
    <x v="0"/>
  </r>
  <r>
    <x v="86"/>
    <x v="2"/>
    <x v="8"/>
    <x v="12"/>
    <x v="19"/>
    <x v="38"/>
    <x v="85"/>
    <x v="0"/>
    <x v="9"/>
    <x v="0"/>
    <x v="0"/>
    <x v="19"/>
    <x v="84"/>
    <x v="49"/>
    <x v="48"/>
    <x v="47"/>
    <x v="0"/>
    <x v="27"/>
    <x v="71"/>
    <x v="73"/>
    <x v="15"/>
    <x v="47"/>
    <x v="72"/>
    <x v="78"/>
    <x v="47"/>
    <x v="1"/>
    <x v="47"/>
    <x v="27"/>
    <x v="0"/>
    <x v="0"/>
    <x v="0"/>
  </r>
  <r>
    <x v="87"/>
    <x v="2"/>
    <x v="8"/>
    <x v="12"/>
    <x v="2"/>
    <x v="38"/>
    <x v="86"/>
    <x v="0"/>
    <x v="9"/>
    <x v="13"/>
    <x v="0"/>
    <x v="2"/>
    <x v="85"/>
    <x v="49"/>
    <x v="59"/>
    <x v="58"/>
    <x v="0"/>
    <x v="20"/>
    <x v="72"/>
    <x v="74"/>
    <x v="9"/>
    <x v="58"/>
    <x v="73"/>
    <x v="79"/>
    <x v="50"/>
    <x v="1"/>
    <x v="58"/>
    <x v="38"/>
    <x v="0"/>
    <x v="0"/>
    <x v="0"/>
  </r>
  <r>
    <x v="88"/>
    <x v="2"/>
    <x v="8"/>
    <x v="12"/>
    <x v="28"/>
    <x v="38"/>
    <x v="87"/>
    <x v="0"/>
    <x v="9"/>
    <x v="13"/>
    <x v="0"/>
    <x v="32"/>
    <x v="86"/>
    <x v="49"/>
    <x v="60"/>
    <x v="59"/>
    <x v="0"/>
    <x v="28"/>
    <x v="38"/>
    <x v="75"/>
    <x v="19"/>
    <x v="59"/>
    <x v="74"/>
    <x v="80"/>
    <x v="47"/>
    <x v="1"/>
    <x v="59"/>
    <x v="39"/>
    <x v="0"/>
    <x v="0"/>
    <x v="0"/>
  </r>
  <r>
    <x v="89"/>
    <x v="2"/>
    <x v="7"/>
    <x v="13"/>
    <x v="1"/>
    <x v="38"/>
    <x v="88"/>
    <x v="0"/>
    <x v="19"/>
    <x v="18"/>
    <x v="7"/>
    <x v="33"/>
    <x v="87"/>
    <x v="51"/>
    <x v="61"/>
    <x v="60"/>
    <x v="0"/>
    <x v="5"/>
    <x v="73"/>
    <x v="76"/>
    <x v="11"/>
    <x v="60"/>
    <x v="75"/>
    <x v="81"/>
    <x v="55"/>
    <x v="1"/>
    <x v="60"/>
    <x v="40"/>
    <x v="0"/>
    <x v="0"/>
    <x v="0"/>
  </r>
  <r>
    <x v="90"/>
    <x v="2"/>
    <x v="7"/>
    <x v="13"/>
    <x v="1"/>
    <x v="38"/>
    <x v="89"/>
    <x v="0"/>
    <x v="19"/>
    <x v="18"/>
    <x v="7"/>
    <x v="33"/>
    <x v="88"/>
    <x v="51"/>
    <x v="62"/>
    <x v="61"/>
    <x v="0"/>
    <x v="5"/>
    <x v="73"/>
    <x v="76"/>
    <x v="11"/>
    <x v="61"/>
    <x v="76"/>
    <x v="82"/>
    <x v="56"/>
    <x v="1"/>
    <x v="61"/>
    <x v="41"/>
    <x v="0"/>
    <x v="0"/>
    <x v="0"/>
  </r>
  <r>
    <x v="91"/>
    <x v="2"/>
    <x v="7"/>
    <x v="11"/>
    <x v="1"/>
    <x v="37"/>
    <x v="90"/>
    <x v="0"/>
    <x v="22"/>
    <x v="0"/>
    <x v="8"/>
    <x v="34"/>
    <x v="89"/>
    <x v="52"/>
    <x v="31"/>
    <x v="31"/>
    <x v="0"/>
    <x v="5"/>
    <x v="74"/>
    <x v="77"/>
    <x v="5"/>
    <x v="62"/>
    <x v="77"/>
    <x v="83"/>
    <x v="57"/>
    <x v="0"/>
    <x v="31"/>
    <x v="12"/>
    <x v="0"/>
    <x v="0"/>
    <x v="0"/>
  </r>
  <r>
    <x v="92"/>
    <x v="2"/>
    <x v="9"/>
    <x v="14"/>
    <x v="3"/>
    <x v="4"/>
    <x v="91"/>
    <x v="0"/>
    <x v="9"/>
    <x v="13"/>
    <x v="0"/>
    <x v="1"/>
    <x v="90"/>
    <x v="53"/>
    <x v="63"/>
    <x v="62"/>
    <x v="0"/>
    <x v="5"/>
    <x v="75"/>
    <x v="51"/>
    <x v="11"/>
    <x v="63"/>
    <x v="52"/>
    <x v="84"/>
    <x v="58"/>
    <x v="1"/>
    <x v="62"/>
    <x v="42"/>
    <x v="0"/>
    <x v="0"/>
    <x v="0"/>
  </r>
  <r>
    <x v="93"/>
    <x v="3"/>
    <x v="10"/>
    <x v="15"/>
    <x v="13"/>
    <x v="23"/>
    <x v="92"/>
    <x v="0"/>
    <x v="2"/>
    <x v="9"/>
    <x v="2"/>
    <x v="13"/>
    <x v="91"/>
    <x v="54"/>
    <x v="64"/>
    <x v="63"/>
    <x v="0"/>
    <x v="0"/>
    <x v="76"/>
    <x v="78"/>
    <x v="0"/>
    <x v="64"/>
    <x v="78"/>
    <x v="85"/>
    <x v="59"/>
    <x v="1"/>
    <x v="63"/>
    <x v="9"/>
    <x v="0"/>
    <x v="10"/>
    <x v="0"/>
  </r>
  <r>
    <x v="94"/>
    <x v="3"/>
    <x v="10"/>
    <x v="15"/>
    <x v="15"/>
    <x v="40"/>
    <x v="93"/>
    <x v="0"/>
    <x v="19"/>
    <x v="19"/>
    <x v="2"/>
    <x v="15"/>
    <x v="92"/>
    <x v="55"/>
    <x v="65"/>
    <x v="64"/>
    <x v="0"/>
    <x v="0"/>
    <x v="77"/>
    <x v="79"/>
    <x v="0"/>
    <x v="61"/>
    <x v="79"/>
    <x v="86"/>
    <x v="60"/>
    <x v="1"/>
    <x v="64"/>
    <x v="9"/>
    <x v="0"/>
    <x v="11"/>
    <x v="0"/>
  </r>
  <r>
    <x v="95"/>
    <x v="3"/>
    <x v="11"/>
    <x v="16"/>
    <x v="8"/>
    <x v="15"/>
    <x v="94"/>
    <x v="0"/>
    <x v="11"/>
    <x v="7"/>
    <x v="3"/>
    <x v="8"/>
    <x v="93"/>
    <x v="56"/>
    <x v="66"/>
    <x v="65"/>
    <x v="0"/>
    <x v="0"/>
    <x v="5"/>
    <x v="80"/>
    <x v="0"/>
    <x v="21"/>
    <x v="35"/>
    <x v="87"/>
    <x v="61"/>
    <x v="2"/>
    <x v="65"/>
    <x v="9"/>
    <x v="19"/>
    <x v="0"/>
    <x v="0"/>
  </r>
  <r>
    <x v="96"/>
    <x v="3"/>
    <x v="11"/>
    <x v="16"/>
    <x v="8"/>
    <x v="16"/>
    <x v="95"/>
    <x v="0"/>
    <x v="5"/>
    <x v="1"/>
    <x v="2"/>
    <x v="8"/>
    <x v="94"/>
    <x v="57"/>
    <x v="6"/>
    <x v="6"/>
    <x v="0"/>
    <x v="0"/>
    <x v="78"/>
    <x v="81"/>
    <x v="0"/>
    <x v="65"/>
    <x v="24"/>
    <x v="88"/>
    <x v="60"/>
    <x v="1"/>
    <x v="6"/>
    <x v="9"/>
    <x v="0"/>
    <x v="4"/>
    <x v="0"/>
  </r>
  <r>
    <x v="97"/>
    <x v="3"/>
    <x v="11"/>
    <x v="17"/>
    <x v="9"/>
    <x v="18"/>
    <x v="96"/>
    <x v="0"/>
    <x v="11"/>
    <x v="7"/>
    <x v="3"/>
    <x v="9"/>
    <x v="95"/>
    <x v="58"/>
    <x v="67"/>
    <x v="66"/>
    <x v="0"/>
    <x v="0"/>
    <x v="21"/>
    <x v="82"/>
    <x v="0"/>
    <x v="13"/>
    <x v="14"/>
    <x v="89"/>
    <x v="62"/>
    <x v="2"/>
    <x v="66"/>
    <x v="9"/>
    <x v="20"/>
    <x v="0"/>
    <x v="0"/>
  </r>
  <r>
    <x v="98"/>
    <x v="3"/>
    <x v="11"/>
    <x v="16"/>
    <x v="9"/>
    <x v="41"/>
    <x v="97"/>
    <x v="0"/>
    <x v="6"/>
    <x v="20"/>
    <x v="2"/>
    <x v="9"/>
    <x v="96"/>
    <x v="59"/>
    <x v="68"/>
    <x v="67"/>
    <x v="0"/>
    <x v="0"/>
    <x v="24"/>
    <x v="80"/>
    <x v="0"/>
    <x v="66"/>
    <x v="80"/>
    <x v="90"/>
    <x v="60"/>
    <x v="1"/>
    <x v="67"/>
    <x v="9"/>
    <x v="21"/>
    <x v="0"/>
    <x v="0"/>
  </r>
  <r>
    <x v="99"/>
    <x v="3"/>
    <x v="11"/>
    <x v="16"/>
    <x v="9"/>
    <x v="41"/>
    <x v="98"/>
    <x v="9"/>
    <x v="6"/>
    <x v="21"/>
    <x v="2"/>
    <x v="9"/>
    <x v="97"/>
    <x v="60"/>
    <x v="69"/>
    <x v="68"/>
    <x v="0"/>
    <x v="0"/>
    <x v="7"/>
    <x v="83"/>
    <x v="0"/>
    <x v="43"/>
    <x v="81"/>
    <x v="91"/>
    <x v="60"/>
    <x v="1"/>
    <x v="68"/>
    <x v="9"/>
    <x v="22"/>
    <x v="0"/>
    <x v="0"/>
  </r>
  <r>
    <x v="100"/>
    <x v="3"/>
    <x v="11"/>
    <x v="16"/>
    <x v="9"/>
    <x v="41"/>
    <x v="99"/>
    <x v="0"/>
    <x v="6"/>
    <x v="22"/>
    <x v="2"/>
    <x v="9"/>
    <x v="98"/>
    <x v="61"/>
    <x v="70"/>
    <x v="69"/>
    <x v="0"/>
    <x v="0"/>
    <x v="43"/>
    <x v="84"/>
    <x v="0"/>
    <x v="45"/>
    <x v="82"/>
    <x v="92"/>
    <x v="60"/>
    <x v="1"/>
    <x v="69"/>
    <x v="9"/>
    <x v="23"/>
    <x v="0"/>
    <x v="0"/>
  </r>
  <r>
    <x v="101"/>
    <x v="3"/>
    <x v="11"/>
    <x v="16"/>
    <x v="9"/>
    <x v="41"/>
    <x v="100"/>
    <x v="0"/>
    <x v="6"/>
    <x v="23"/>
    <x v="2"/>
    <x v="9"/>
    <x v="99"/>
    <x v="60"/>
    <x v="71"/>
    <x v="70"/>
    <x v="0"/>
    <x v="0"/>
    <x v="43"/>
    <x v="85"/>
    <x v="0"/>
    <x v="67"/>
    <x v="83"/>
    <x v="93"/>
    <x v="60"/>
    <x v="1"/>
    <x v="70"/>
    <x v="9"/>
    <x v="24"/>
    <x v="0"/>
    <x v="0"/>
  </r>
  <r>
    <x v="102"/>
    <x v="3"/>
    <x v="11"/>
    <x v="16"/>
    <x v="9"/>
    <x v="41"/>
    <x v="101"/>
    <x v="0"/>
    <x v="6"/>
    <x v="2"/>
    <x v="2"/>
    <x v="9"/>
    <x v="100"/>
    <x v="60"/>
    <x v="52"/>
    <x v="51"/>
    <x v="0"/>
    <x v="0"/>
    <x v="48"/>
    <x v="86"/>
    <x v="0"/>
    <x v="5"/>
    <x v="6"/>
    <x v="94"/>
    <x v="60"/>
    <x v="1"/>
    <x v="51"/>
    <x v="9"/>
    <x v="25"/>
    <x v="0"/>
    <x v="0"/>
  </r>
  <r>
    <x v="103"/>
    <x v="3"/>
    <x v="11"/>
    <x v="16"/>
    <x v="9"/>
    <x v="41"/>
    <x v="102"/>
    <x v="0"/>
    <x v="6"/>
    <x v="13"/>
    <x v="2"/>
    <x v="9"/>
    <x v="101"/>
    <x v="60"/>
    <x v="72"/>
    <x v="71"/>
    <x v="0"/>
    <x v="0"/>
    <x v="79"/>
    <x v="87"/>
    <x v="0"/>
    <x v="6"/>
    <x v="84"/>
    <x v="95"/>
    <x v="60"/>
    <x v="1"/>
    <x v="71"/>
    <x v="9"/>
    <x v="26"/>
    <x v="0"/>
    <x v="0"/>
  </r>
  <r>
    <x v="104"/>
    <x v="3"/>
    <x v="11"/>
    <x v="16"/>
    <x v="9"/>
    <x v="42"/>
    <x v="103"/>
    <x v="0"/>
    <x v="6"/>
    <x v="6"/>
    <x v="2"/>
    <x v="9"/>
    <x v="102"/>
    <x v="62"/>
    <x v="73"/>
    <x v="72"/>
    <x v="0"/>
    <x v="0"/>
    <x v="80"/>
    <x v="88"/>
    <x v="0"/>
    <x v="68"/>
    <x v="85"/>
    <x v="96"/>
    <x v="60"/>
    <x v="1"/>
    <x v="72"/>
    <x v="9"/>
    <x v="0"/>
    <x v="12"/>
    <x v="0"/>
  </r>
  <r>
    <x v="105"/>
    <x v="3"/>
    <x v="11"/>
    <x v="16"/>
    <x v="9"/>
    <x v="42"/>
    <x v="104"/>
    <x v="0"/>
    <x v="6"/>
    <x v="6"/>
    <x v="2"/>
    <x v="9"/>
    <x v="103"/>
    <x v="63"/>
    <x v="25"/>
    <x v="25"/>
    <x v="0"/>
    <x v="0"/>
    <x v="80"/>
    <x v="88"/>
    <x v="0"/>
    <x v="68"/>
    <x v="85"/>
    <x v="96"/>
    <x v="60"/>
    <x v="1"/>
    <x v="25"/>
    <x v="9"/>
    <x v="0"/>
    <x v="13"/>
    <x v="0"/>
  </r>
  <r>
    <x v="106"/>
    <x v="3"/>
    <x v="11"/>
    <x v="16"/>
    <x v="9"/>
    <x v="17"/>
    <x v="105"/>
    <x v="6"/>
    <x v="23"/>
    <x v="8"/>
    <x v="2"/>
    <x v="9"/>
    <x v="104"/>
    <x v="64"/>
    <x v="23"/>
    <x v="23"/>
    <x v="0"/>
    <x v="0"/>
    <x v="81"/>
    <x v="89"/>
    <x v="1"/>
    <x v="69"/>
    <x v="86"/>
    <x v="97"/>
    <x v="60"/>
    <x v="1"/>
    <x v="23"/>
    <x v="9"/>
    <x v="0"/>
    <x v="14"/>
    <x v="0"/>
  </r>
  <r>
    <x v="107"/>
    <x v="3"/>
    <x v="11"/>
    <x v="16"/>
    <x v="9"/>
    <x v="17"/>
    <x v="106"/>
    <x v="0"/>
    <x v="24"/>
    <x v="8"/>
    <x v="2"/>
    <x v="9"/>
    <x v="105"/>
    <x v="65"/>
    <x v="74"/>
    <x v="73"/>
    <x v="0"/>
    <x v="0"/>
    <x v="81"/>
    <x v="89"/>
    <x v="1"/>
    <x v="69"/>
    <x v="86"/>
    <x v="97"/>
    <x v="60"/>
    <x v="1"/>
    <x v="73"/>
    <x v="9"/>
    <x v="0"/>
    <x v="15"/>
    <x v="0"/>
  </r>
  <r>
    <x v="108"/>
    <x v="3"/>
    <x v="11"/>
    <x v="17"/>
    <x v="10"/>
    <x v="43"/>
    <x v="107"/>
    <x v="0"/>
    <x v="5"/>
    <x v="1"/>
    <x v="9"/>
    <x v="35"/>
    <x v="106"/>
    <x v="66"/>
    <x v="63"/>
    <x v="62"/>
    <x v="0"/>
    <x v="0"/>
    <x v="82"/>
    <x v="90"/>
    <x v="0"/>
    <x v="70"/>
    <x v="87"/>
    <x v="98"/>
    <x v="63"/>
    <x v="2"/>
    <x v="62"/>
    <x v="42"/>
    <x v="0"/>
    <x v="0"/>
    <x v="0"/>
  </r>
  <r>
    <x v="109"/>
    <x v="3"/>
    <x v="11"/>
    <x v="16"/>
    <x v="10"/>
    <x v="20"/>
    <x v="108"/>
    <x v="4"/>
    <x v="13"/>
    <x v="1"/>
    <x v="2"/>
    <x v="10"/>
    <x v="107"/>
    <x v="16"/>
    <x v="15"/>
    <x v="15"/>
    <x v="0"/>
    <x v="0"/>
    <x v="41"/>
    <x v="80"/>
    <x v="0"/>
    <x v="26"/>
    <x v="88"/>
    <x v="99"/>
    <x v="64"/>
    <x v="1"/>
    <x v="15"/>
    <x v="9"/>
    <x v="0"/>
    <x v="3"/>
    <x v="0"/>
  </r>
  <r>
    <x v="110"/>
    <x v="3"/>
    <x v="11"/>
    <x v="16"/>
    <x v="11"/>
    <x v="44"/>
    <x v="109"/>
    <x v="0"/>
    <x v="11"/>
    <x v="7"/>
    <x v="3"/>
    <x v="11"/>
    <x v="108"/>
    <x v="67"/>
    <x v="75"/>
    <x v="74"/>
    <x v="0"/>
    <x v="0"/>
    <x v="42"/>
    <x v="91"/>
    <x v="0"/>
    <x v="21"/>
    <x v="35"/>
    <x v="100"/>
    <x v="65"/>
    <x v="2"/>
    <x v="74"/>
    <x v="9"/>
    <x v="27"/>
    <x v="0"/>
    <x v="0"/>
  </r>
  <r>
    <x v="111"/>
    <x v="3"/>
    <x v="11"/>
    <x v="16"/>
    <x v="11"/>
    <x v="21"/>
    <x v="110"/>
    <x v="5"/>
    <x v="13"/>
    <x v="1"/>
    <x v="2"/>
    <x v="11"/>
    <x v="109"/>
    <x v="17"/>
    <x v="76"/>
    <x v="75"/>
    <x v="0"/>
    <x v="0"/>
    <x v="22"/>
    <x v="5"/>
    <x v="0"/>
    <x v="25"/>
    <x v="26"/>
    <x v="101"/>
    <x v="66"/>
    <x v="1"/>
    <x v="75"/>
    <x v="9"/>
    <x v="28"/>
    <x v="0"/>
    <x v="0"/>
  </r>
  <r>
    <x v="112"/>
    <x v="3"/>
    <x v="11"/>
    <x v="16"/>
    <x v="11"/>
    <x v="21"/>
    <x v="111"/>
    <x v="5"/>
    <x v="13"/>
    <x v="1"/>
    <x v="2"/>
    <x v="11"/>
    <x v="110"/>
    <x v="68"/>
    <x v="6"/>
    <x v="6"/>
    <x v="0"/>
    <x v="0"/>
    <x v="23"/>
    <x v="23"/>
    <x v="0"/>
    <x v="25"/>
    <x v="26"/>
    <x v="101"/>
    <x v="66"/>
    <x v="1"/>
    <x v="6"/>
    <x v="9"/>
    <x v="14"/>
    <x v="0"/>
    <x v="0"/>
  </r>
  <r>
    <x v="113"/>
    <x v="3"/>
    <x v="11"/>
    <x v="18"/>
    <x v="11"/>
    <x v="21"/>
    <x v="112"/>
    <x v="0"/>
    <x v="13"/>
    <x v="1"/>
    <x v="2"/>
    <x v="11"/>
    <x v="111"/>
    <x v="69"/>
    <x v="76"/>
    <x v="75"/>
    <x v="0"/>
    <x v="0"/>
    <x v="23"/>
    <x v="23"/>
    <x v="0"/>
    <x v="25"/>
    <x v="26"/>
    <x v="102"/>
    <x v="67"/>
    <x v="1"/>
    <x v="75"/>
    <x v="9"/>
    <x v="28"/>
    <x v="0"/>
    <x v="0"/>
  </r>
  <r>
    <x v="114"/>
    <x v="3"/>
    <x v="11"/>
    <x v="18"/>
    <x v="11"/>
    <x v="21"/>
    <x v="112"/>
    <x v="0"/>
    <x v="13"/>
    <x v="1"/>
    <x v="2"/>
    <x v="11"/>
    <x v="112"/>
    <x v="69"/>
    <x v="77"/>
    <x v="76"/>
    <x v="0"/>
    <x v="0"/>
    <x v="23"/>
    <x v="23"/>
    <x v="0"/>
    <x v="25"/>
    <x v="26"/>
    <x v="102"/>
    <x v="67"/>
    <x v="1"/>
    <x v="76"/>
    <x v="9"/>
    <x v="29"/>
    <x v="0"/>
    <x v="0"/>
  </r>
  <r>
    <x v="115"/>
    <x v="3"/>
    <x v="11"/>
    <x v="17"/>
    <x v="12"/>
    <x v="22"/>
    <x v="113"/>
    <x v="0"/>
    <x v="11"/>
    <x v="7"/>
    <x v="3"/>
    <x v="12"/>
    <x v="113"/>
    <x v="33"/>
    <x v="6"/>
    <x v="6"/>
    <x v="0"/>
    <x v="0"/>
    <x v="41"/>
    <x v="83"/>
    <x v="0"/>
    <x v="5"/>
    <x v="89"/>
    <x v="103"/>
    <x v="68"/>
    <x v="2"/>
    <x v="6"/>
    <x v="9"/>
    <x v="14"/>
    <x v="0"/>
    <x v="0"/>
  </r>
  <r>
    <x v="116"/>
    <x v="3"/>
    <x v="11"/>
    <x v="16"/>
    <x v="4"/>
    <x v="45"/>
    <x v="114"/>
    <x v="0"/>
    <x v="11"/>
    <x v="7"/>
    <x v="3"/>
    <x v="3"/>
    <x v="114"/>
    <x v="70"/>
    <x v="78"/>
    <x v="77"/>
    <x v="0"/>
    <x v="0"/>
    <x v="83"/>
    <x v="92"/>
    <x v="0"/>
    <x v="17"/>
    <x v="21"/>
    <x v="104"/>
    <x v="69"/>
    <x v="2"/>
    <x v="77"/>
    <x v="9"/>
    <x v="30"/>
    <x v="0"/>
    <x v="0"/>
  </r>
  <r>
    <x v="117"/>
    <x v="3"/>
    <x v="11"/>
    <x v="19"/>
    <x v="4"/>
    <x v="45"/>
    <x v="115"/>
    <x v="0"/>
    <x v="11"/>
    <x v="7"/>
    <x v="3"/>
    <x v="3"/>
    <x v="115"/>
    <x v="26"/>
    <x v="23"/>
    <x v="23"/>
    <x v="0"/>
    <x v="0"/>
    <x v="84"/>
    <x v="9"/>
    <x v="0"/>
    <x v="6"/>
    <x v="6"/>
    <x v="105"/>
    <x v="70"/>
    <x v="2"/>
    <x v="23"/>
    <x v="9"/>
    <x v="10"/>
    <x v="0"/>
    <x v="0"/>
  </r>
  <r>
    <x v="118"/>
    <x v="3"/>
    <x v="11"/>
    <x v="16"/>
    <x v="13"/>
    <x v="24"/>
    <x v="116"/>
    <x v="0"/>
    <x v="11"/>
    <x v="7"/>
    <x v="3"/>
    <x v="13"/>
    <x v="116"/>
    <x v="15"/>
    <x v="0"/>
    <x v="0"/>
    <x v="0"/>
    <x v="0"/>
    <x v="85"/>
    <x v="93"/>
    <x v="0"/>
    <x v="13"/>
    <x v="90"/>
    <x v="106"/>
    <x v="71"/>
    <x v="2"/>
    <x v="0"/>
    <x v="9"/>
    <x v="5"/>
    <x v="0"/>
    <x v="0"/>
  </r>
  <r>
    <x v="119"/>
    <x v="3"/>
    <x v="11"/>
    <x v="16"/>
    <x v="13"/>
    <x v="23"/>
    <x v="117"/>
    <x v="5"/>
    <x v="2"/>
    <x v="9"/>
    <x v="2"/>
    <x v="13"/>
    <x v="117"/>
    <x v="71"/>
    <x v="79"/>
    <x v="78"/>
    <x v="0"/>
    <x v="0"/>
    <x v="76"/>
    <x v="78"/>
    <x v="0"/>
    <x v="64"/>
    <x v="78"/>
    <x v="85"/>
    <x v="72"/>
    <x v="1"/>
    <x v="78"/>
    <x v="9"/>
    <x v="0"/>
    <x v="16"/>
    <x v="0"/>
  </r>
  <r>
    <x v="120"/>
    <x v="0"/>
    <x v="3"/>
    <x v="6"/>
    <x v="29"/>
    <x v="46"/>
    <x v="118"/>
    <x v="0"/>
    <x v="25"/>
    <x v="24"/>
    <x v="0"/>
    <x v="26"/>
    <x v="118"/>
    <x v="72"/>
    <x v="6"/>
    <x v="6"/>
    <x v="0"/>
    <x v="0"/>
    <x v="86"/>
    <x v="94"/>
    <x v="0"/>
    <x v="20"/>
    <x v="44"/>
    <x v="107"/>
    <x v="17"/>
    <x v="1"/>
    <x v="6"/>
    <x v="6"/>
    <x v="0"/>
    <x v="0"/>
    <x v="0"/>
  </r>
  <r>
    <x v="121"/>
    <x v="3"/>
    <x v="11"/>
    <x v="16"/>
    <x v="23"/>
    <x v="47"/>
    <x v="119"/>
    <x v="0"/>
    <x v="26"/>
    <x v="25"/>
    <x v="10"/>
    <x v="26"/>
    <x v="119"/>
    <x v="73"/>
    <x v="31"/>
    <x v="31"/>
    <x v="0"/>
    <x v="0"/>
    <x v="87"/>
    <x v="95"/>
    <x v="0"/>
    <x v="71"/>
    <x v="91"/>
    <x v="108"/>
    <x v="73"/>
    <x v="0"/>
    <x v="31"/>
    <x v="12"/>
    <x v="0"/>
    <x v="0"/>
    <x v="0"/>
  </r>
  <r>
    <x v="122"/>
    <x v="3"/>
    <x v="11"/>
    <x v="16"/>
    <x v="23"/>
    <x v="48"/>
    <x v="120"/>
    <x v="0"/>
    <x v="11"/>
    <x v="7"/>
    <x v="3"/>
    <x v="26"/>
    <x v="120"/>
    <x v="74"/>
    <x v="15"/>
    <x v="15"/>
    <x v="0"/>
    <x v="0"/>
    <x v="88"/>
    <x v="96"/>
    <x v="0"/>
    <x v="72"/>
    <x v="20"/>
    <x v="109"/>
    <x v="74"/>
    <x v="2"/>
    <x v="15"/>
    <x v="9"/>
    <x v="31"/>
    <x v="0"/>
    <x v="0"/>
  </r>
  <r>
    <x v="123"/>
    <x v="3"/>
    <x v="11"/>
    <x v="16"/>
    <x v="23"/>
    <x v="48"/>
    <x v="121"/>
    <x v="0"/>
    <x v="11"/>
    <x v="7"/>
    <x v="3"/>
    <x v="26"/>
    <x v="121"/>
    <x v="74"/>
    <x v="15"/>
    <x v="15"/>
    <x v="0"/>
    <x v="0"/>
    <x v="88"/>
    <x v="96"/>
    <x v="0"/>
    <x v="72"/>
    <x v="20"/>
    <x v="109"/>
    <x v="74"/>
    <x v="2"/>
    <x v="15"/>
    <x v="9"/>
    <x v="31"/>
    <x v="0"/>
    <x v="0"/>
  </r>
  <r>
    <x v="124"/>
    <x v="3"/>
    <x v="11"/>
    <x v="16"/>
    <x v="14"/>
    <x v="25"/>
    <x v="122"/>
    <x v="0"/>
    <x v="14"/>
    <x v="10"/>
    <x v="2"/>
    <x v="14"/>
    <x v="122"/>
    <x v="75"/>
    <x v="80"/>
    <x v="79"/>
    <x v="0"/>
    <x v="0"/>
    <x v="89"/>
    <x v="97"/>
    <x v="6"/>
    <x v="73"/>
    <x v="92"/>
    <x v="110"/>
    <x v="75"/>
    <x v="1"/>
    <x v="79"/>
    <x v="9"/>
    <x v="0"/>
    <x v="17"/>
    <x v="0"/>
  </r>
  <r>
    <x v="125"/>
    <x v="3"/>
    <x v="11"/>
    <x v="16"/>
    <x v="14"/>
    <x v="49"/>
    <x v="123"/>
    <x v="0"/>
    <x v="14"/>
    <x v="10"/>
    <x v="2"/>
    <x v="14"/>
    <x v="123"/>
    <x v="76"/>
    <x v="81"/>
    <x v="80"/>
    <x v="0"/>
    <x v="0"/>
    <x v="7"/>
    <x v="98"/>
    <x v="0"/>
    <x v="50"/>
    <x v="93"/>
    <x v="111"/>
    <x v="75"/>
    <x v="1"/>
    <x v="80"/>
    <x v="9"/>
    <x v="0"/>
    <x v="18"/>
    <x v="0"/>
  </r>
  <r>
    <x v="126"/>
    <x v="3"/>
    <x v="11"/>
    <x v="16"/>
    <x v="14"/>
    <x v="49"/>
    <x v="124"/>
    <x v="0"/>
    <x v="14"/>
    <x v="10"/>
    <x v="2"/>
    <x v="14"/>
    <x v="124"/>
    <x v="77"/>
    <x v="18"/>
    <x v="18"/>
    <x v="0"/>
    <x v="0"/>
    <x v="90"/>
    <x v="99"/>
    <x v="0"/>
    <x v="73"/>
    <x v="21"/>
    <x v="112"/>
    <x v="75"/>
    <x v="1"/>
    <x v="18"/>
    <x v="9"/>
    <x v="0"/>
    <x v="19"/>
    <x v="0"/>
  </r>
  <r>
    <x v="127"/>
    <x v="3"/>
    <x v="11"/>
    <x v="19"/>
    <x v="14"/>
    <x v="50"/>
    <x v="125"/>
    <x v="0"/>
    <x v="19"/>
    <x v="1"/>
    <x v="4"/>
    <x v="14"/>
    <x v="125"/>
    <x v="78"/>
    <x v="7"/>
    <x v="8"/>
    <x v="0"/>
    <x v="0"/>
    <x v="91"/>
    <x v="100"/>
    <x v="1"/>
    <x v="74"/>
    <x v="41"/>
    <x v="113"/>
    <x v="76"/>
    <x v="0"/>
    <x v="8"/>
    <x v="8"/>
    <x v="0"/>
    <x v="0"/>
    <x v="0"/>
  </r>
  <r>
    <x v="128"/>
    <x v="3"/>
    <x v="11"/>
    <x v="19"/>
    <x v="24"/>
    <x v="51"/>
    <x v="126"/>
    <x v="6"/>
    <x v="27"/>
    <x v="13"/>
    <x v="2"/>
    <x v="27"/>
    <x v="126"/>
    <x v="32"/>
    <x v="0"/>
    <x v="0"/>
    <x v="0"/>
    <x v="0"/>
    <x v="92"/>
    <x v="101"/>
    <x v="0"/>
    <x v="17"/>
    <x v="94"/>
    <x v="114"/>
    <x v="76"/>
    <x v="1"/>
    <x v="0"/>
    <x v="9"/>
    <x v="0"/>
    <x v="8"/>
    <x v="0"/>
  </r>
  <r>
    <x v="129"/>
    <x v="3"/>
    <x v="11"/>
    <x v="16"/>
    <x v="26"/>
    <x v="52"/>
    <x v="127"/>
    <x v="0"/>
    <x v="11"/>
    <x v="7"/>
    <x v="3"/>
    <x v="29"/>
    <x v="127"/>
    <x v="15"/>
    <x v="0"/>
    <x v="0"/>
    <x v="0"/>
    <x v="0"/>
    <x v="93"/>
    <x v="102"/>
    <x v="0"/>
    <x v="13"/>
    <x v="95"/>
    <x v="115"/>
    <x v="77"/>
    <x v="2"/>
    <x v="0"/>
    <x v="9"/>
    <x v="5"/>
    <x v="0"/>
    <x v="0"/>
  </r>
  <r>
    <x v="130"/>
    <x v="3"/>
    <x v="11"/>
    <x v="16"/>
    <x v="0"/>
    <x v="26"/>
    <x v="128"/>
    <x v="0"/>
    <x v="11"/>
    <x v="7"/>
    <x v="3"/>
    <x v="0"/>
    <x v="128"/>
    <x v="33"/>
    <x v="6"/>
    <x v="6"/>
    <x v="0"/>
    <x v="0"/>
    <x v="94"/>
    <x v="103"/>
    <x v="0"/>
    <x v="75"/>
    <x v="96"/>
    <x v="116"/>
    <x v="78"/>
    <x v="2"/>
    <x v="6"/>
    <x v="9"/>
    <x v="14"/>
    <x v="0"/>
    <x v="0"/>
  </r>
  <r>
    <x v="131"/>
    <x v="3"/>
    <x v="11"/>
    <x v="16"/>
    <x v="0"/>
    <x v="53"/>
    <x v="129"/>
    <x v="0"/>
    <x v="28"/>
    <x v="1"/>
    <x v="2"/>
    <x v="0"/>
    <x v="129"/>
    <x v="15"/>
    <x v="0"/>
    <x v="0"/>
    <x v="0"/>
    <x v="0"/>
    <x v="95"/>
    <x v="104"/>
    <x v="0"/>
    <x v="76"/>
    <x v="97"/>
    <x v="117"/>
    <x v="79"/>
    <x v="1"/>
    <x v="0"/>
    <x v="9"/>
    <x v="0"/>
    <x v="8"/>
    <x v="0"/>
  </r>
  <r>
    <x v="132"/>
    <x v="3"/>
    <x v="11"/>
    <x v="16"/>
    <x v="15"/>
    <x v="27"/>
    <x v="130"/>
    <x v="0"/>
    <x v="11"/>
    <x v="7"/>
    <x v="3"/>
    <x v="15"/>
    <x v="130"/>
    <x v="70"/>
    <x v="78"/>
    <x v="77"/>
    <x v="0"/>
    <x v="0"/>
    <x v="96"/>
    <x v="105"/>
    <x v="0"/>
    <x v="26"/>
    <x v="98"/>
    <x v="118"/>
    <x v="80"/>
    <x v="2"/>
    <x v="77"/>
    <x v="9"/>
    <x v="30"/>
    <x v="0"/>
    <x v="0"/>
  </r>
  <r>
    <x v="133"/>
    <x v="3"/>
    <x v="11"/>
    <x v="16"/>
    <x v="15"/>
    <x v="54"/>
    <x v="131"/>
    <x v="0"/>
    <x v="19"/>
    <x v="19"/>
    <x v="2"/>
    <x v="15"/>
    <x v="131"/>
    <x v="79"/>
    <x v="0"/>
    <x v="0"/>
    <x v="0"/>
    <x v="0"/>
    <x v="97"/>
    <x v="106"/>
    <x v="1"/>
    <x v="77"/>
    <x v="99"/>
    <x v="119"/>
    <x v="60"/>
    <x v="1"/>
    <x v="0"/>
    <x v="9"/>
    <x v="0"/>
    <x v="8"/>
    <x v="0"/>
  </r>
  <r>
    <x v="134"/>
    <x v="3"/>
    <x v="11"/>
    <x v="16"/>
    <x v="15"/>
    <x v="40"/>
    <x v="132"/>
    <x v="0"/>
    <x v="19"/>
    <x v="19"/>
    <x v="2"/>
    <x v="15"/>
    <x v="132"/>
    <x v="27"/>
    <x v="82"/>
    <x v="81"/>
    <x v="0"/>
    <x v="0"/>
    <x v="98"/>
    <x v="107"/>
    <x v="0"/>
    <x v="52"/>
    <x v="100"/>
    <x v="120"/>
    <x v="60"/>
    <x v="1"/>
    <x v="81"/>
    <x v="9"/>
    <x v="0"/>
    <x v="20"/>
    <x v="0"/>
  </r>
  <r>
    <x v="135"/>
    <x v="3"/>
    <x v="11"/>
    <x v="16"/>
    <x v="5"/>
    <x v="10"/>
    <x v="133"/>
    <x v="0"/>
    <x v="29"/>
    <x v="26"/>
    <x v="10"/>
    <x v="30"/>
    <x v="133"/>
    <x v="80"/>
    <x v="31"/>
    <x v="31"/>
    <x v="0"/>
    <x v="29"/>
    <x v="99"/>
    <x v="108"/>
    <x v="19"/>
    <x v="78"/>
    <x v="101"/>
    <x v="121"/>
    <x v="60"/>
    <x v="0"/>
    <x v="31"/>
    <x v="12"/>
    <x v="0"/>
    <x v="0"/>
    <x v="0"/>
  </r>
  <r>
    <x v="136"/>
    <x v="3"/>
    <x v="11"/>
    <x v="16"/>
    <x v="5"/>
    <x v="55"/>
    <x v="134"/>
    <x v="0"/>
    <x v="30"/>
    <x v="10"/>
    <x v="2"/>
    <x v="30"/>
    <x v="134"/>
    <x v="81"/>
    <x v="0"/>
    <x v="0"/>
    <x v="0"/>
    <x v="30"/>
    <x v="100"/>
    <x v="109"/>
    <x v="20"/>
    <x v="79"/>
    <x v="102"/>
    <x v="122"/>
    <x v="81"/>
    <x v="1"/>
    <x v="0"/>
    <x v="9"/>
    <x v="0"/>
    <x v="8"/>
    <x v="0"/>
  </r>
  <r>
    <x v="137"/>
    <x v="3"/>
    <x v="11"/>
    <x v="16"/>
    <x v="5"/>
    <x v="9"/>
    <x v="135"/>
    <x v="2"/>
    <x v="30"/>
    <x v="10"/>
    <x v="2"/>
    <x v="30"/>
    <x v="135"/>
    <x v="82"/>
    <x v="83"/>
    <x v="82"/>
    <x v="0"/>
    <x v="0"/>
    <x v="59"/>
    <x v="110"/>
    <x v="0"/>
    <x v="58"/>
    <x v="103"/>
    <x v="123"/>
    <x v="60"/>
    <x v="1"/>
    <x v="82"/>
    <x v="9"/>
    <x v="32"/>
    <x v="0"/>
    <x v="0"/>
  </r>
  <r>
    <x v="138"/>
    <x v="3"/>
    <x v="11"/>
    <x v="16"/>
    <x v="5"/>
    <x v="9"/>
    <x v="136"/>
    <x v="2"/>
    <x v="30"/>
    <x v="10"/>
    <x v="2"/>
    <x v="30"/>
    <x v="136"/>
    <x v="83"/>
    <x v="84"/>
    <x v="83"/>
    <x v="0"/>
    <x v="0"/>
    <x v="101"/>
    <x v="111"/>
    <x v="0"/>
    <x v="80"/>
    <x v="44"/>
    <x v="124"/>
    <x v="60"/>
    <x v="1"/>
    <x v="83"/>
    <x v="9"/>
    <x v="33"/>
    <x v="0"/>
    <x v="0"/>
  </r>
  <r>
    <x v="139"/>
    <x v="3"/>
    <x v="11"/>
    <x v="16"/>
    <x v="5"/>
    <x v="9"/>
    <x v="137"/>
    <x v="2"/>
    <x v="30"/>
    <x v="10"/>
    <x v="2"/>
    <x v="30"/>
    <x v="137"/>
    <x v="84"/>
    <x v="85"/>
    <x v="84"/>
    <x v="0"/>
    <x v="0"/>
    <x v="102"/>
    <x v="112"/>
    <x v="0"/>
    <x v="40"/>
    <x v="104"/>
    <x v="125"/>
    <x v="60"/>
    <x v="1"/>
    <x v="84"/>
    <x v="9"/>
    <x v="34"/>
    <x v="0"/>
    <x v="0"/>
  </r>
  <r>
    <x v="140"/>
    <x v="3"/>
    <x v="11"/>
    <x v="16"/>
    <x v="5"/>
    <x v="56"/>
    <x v="138"/>
    <x v="0"/>
    <x v="31"/>
    <x v="27"/>
    <x v="1"/>
    <x v="4"/>
    <x v="138"/>
    <x v="85"/>
    <x v="86"/>
    <x v="85"/>
    <x v="0"/>
    <x v="29"/>
    <x v="103"/>
    <x v="113"/>
    <x v="4"/>
    <x v="81"/>
    <x v="105"/>
    <x v="126"/>
    <x v="82"/>
    <x v="2"/>
    <x v="85"/>
    <x v="43"/>
    <x v="0"/>
    <x v="0"/>
    <x v="0"/>
  </r>
  <r>
    <x v="141"/>
    <x v="3"/>
    <x v="11"/>
    <x v="16"/>
    <x v="5"/>
    <x v="57"/>
    <x v="139"/>
    <x v="0"/>
    <x v="31"/>
    <x v="5"/>
    <x v="1"/>
    <x v="4"/>
    <x v="139"/>
    <x v="32"/>
    <x v="0"/>
    <x v="0"/>
    <x v="0"/>
    <x v="31"/>
    <x v="104"/>
    <x v="114"/>
    <x v="4"/>
    <x v="42"/>
    <x v="106"/>
    <x v="127"/>
    <x v="83"/>
    <x v="2"/>
    <x v="0"/>
    <x v="0"/>
    <x v="0"/>
    <x v="0"/>
    <x v="0"/>
  </r>
  <r>
    <x v="142"/>
    <x v="3"/>
    <x v="11"/>
    <x v="16"/>
    <x v="6"/>
    <x v="58"/>
    <x v="140"/>
    <x v="0"/>
    <x v="32"/>
    <x v="28"/>
    <x v="2"/>
    <x v="5"/>
    <x v="140"/>
    <x v="4"/>
    <x v="5"/>
    <x v="5"/>
    <x v="0"/>
    <x v="0"/>
    <x v="50"/>
    <x v="115"/>
    <x v="6"/>
    <x v="33"/>
    <x v="107"/>
    <x v="128"/>
    <x v="84"/>
    <x v="1"/>
    <x v="5"/>
    <x v="9"/>
    <x v="0"/>
    <x v="1"/>
    <x v="0"/>
  </r>
  <r>
    <x v="143"/>
    <x v="3"/>
    <x v="11"/>
    <x v="16"/>
    <x v="6"/>
    <x v="59"/>
    <x v="141"/>
    <x v="0"/>
    <x v="32"/>
    <x v="28"/>
    <x v="2"/>
    <x v="5"/>
    <x v="141"/>
    <x v="32"/>
    <x v="0"/>
    <x v="0"/>
    <x v="0"/>
    <x v="0"/>
    <x v="19"/>
    <x v="116"/>
    <x v="0"/>
    <x v="21"/>
    <x v="14"/>
    <x v="129"/>
    <x v="84"/>
    <x v="1"/>
    <x v="0"/>
    <x v="9"/>
    <x v="0"/>
    <x v="8"/>
    <x v="0"/>
  </r>
  <r>
    <x v="144"/>
    <x v="3"/>
    <x v="11"/>
    <x v="20"/>
    <x v="30"/>
    <x v="60"/>
    <x v="142"/>
    <x v="10"/>
    <x v="5"/>
    <x v="29"/>
    <x v="4"/>
    <x v="36"/>
    <x v="142"/>
    <x v="86"/>
    <x v="87"/>
    <x v="86"/>
    <x v="0"/>
    <x v="9"/>
    <x v="105"/>
    <x v="117"/>
    <x v="6"/>
    <x v="82"/>
    <x v="108"/>
    <x v="130"/>
    <x v="85"/>
    <x v="0"/>
    <x v="86"/>
    <x v="44"/>
    <x v="0"/>
    <x v="0"/>
    <x v="0"/>
  </r>
  <r>
    <x v="145"/>
    <x v="3"/>
    <x v="11"/>
    <x v="16"/>
    <x v="16"/>
    <x v="61"/>
    <x v="143"/>
    <x v="0"/>
    <x v="2"/>
    <x v="1"/>
    <x v="2"/>
    <x v="16"/>
    <x v="143"/>
    <x v="87"/>
    <x v="0"/>
    <x v="0"/>
    <x v="0"/>
    <x v="0"/>
    <x v="106"/>
    <x v="118"/>
    <x v="0"/>
    <x v="49"/>
    <x v="109"/>
    <x v="131"/>
    <x v="60"/>
    <x v="1"/>
    <x v="0"/>
    <x v="9"/>
    <x v="0"/>
    <x v="8"/>
    <x v="0"/>
  </r>
  <r>
    <x v="146"/>
    <x v="3"/>
    <x v="11"/>
    <x v="19"/>
    <x v="16"/>
    <x v="62"/>
    <x v="144"/>
    <x v="0"/>
    <x v="5"/>
    <x v="29"/>
    <x v="4"/>
    <x v="37"/>
    <x v="144"/>
    <x v="88"/>
    <x v="88"/>
    <x v="24"/>
    <x v="6"/>
    <x v="31"/>
    <x v="107"/>
    <x v="119"/>
    <x v="0"/>
    <x v="83"/>
    <x v="110"/>
    <x v="132"/>
    <x v="86"/>
    <x v="2"/>
    <x v="24"/>
    <x v="9"/>
    <x v="11"/>
    <x v="0"/>
    <x v="0"/>
  </r>
  <r>
    <x v="147"/>
    <x v="3"/>
    <x v="11"/>
    <x v="16"/>
    <x v="7"/>
    <x v="12"/>
    <x v="145"/>
    <x v="0"/>
    <x v="8"/>
    <x v="12"/>
    <x v="2"/>
    <x v="6"/>
    <x v="145"/>
    <x v="32"/>
    <x v="0"/>
    <x v="0"/>
    <x v="0"/>
    <x v="0"/>
    <x v="13"/>
    <x v="120"/>
    <x v="0"/>
    <x v="12"/>
    <x v="70"/>
    <x v="133"/>
    <x v="60"/>
    <x v="1"/>
    <x v="0"/>
    <x v="9"/>
    <x v="5"/>
    <x v="0"/>
    <x v="0"/>
  </r>
  <r>
    <x v="148"/>
    <x v="3"/>
    <x v="11"/>
    <x v="16"/>
    <x v="7"/>
    <x v="30"/>
    <x v="146"/>
    <x v="0"/>
    <x v="11"/>
    <x v="7"/>
    <x v="3"/>
    <x v="6"/>
    <x v="146"/>
    <x v="25"/>
    <x v="5"/>
    <x v="5"/>
    <x v="0"/>
    <x v="0"/>
    <x v="108"/>
    <x v="121"/>
    <x v="0"/>
    <x v="72"/>
    <x v="20"/>
    <x v="134"/>
    <x v="87"/>
    <x v="2"/>
    <x v="5"/>
    <x v="9"/>
    <x v="1"/>
    <x v="0"/>
    <x v="0"/>
  </r>
  <r>
    <x v="149"/>
    <x v="3"/>
    <x v="11"/>
    <x v="17"/>
    <x v="1"/>
    <x v="38"/>
    <x v="147"/>
    <x v="0"/>
    <x v="5"/>
    <x v="2"/>
    <x v="0"/>
    <x v="1"/>
    <x v="147"/>
    <x v="89"/>
    <x v="89"/>
    <x v="87"/>
    <x v="0"/>
    <x v="23"/>
    <x v="109"/>
    <x v="122"/>
    <x v="21"/>
    <x v="84"/>
    <x v="111"/>
    <x v="135"/>
    <x v="88"/>
    <x v="1"/>
    <x v="87"/>
    <x v="11"/>
    <x v="35"/>
    <x v="0"/>
    <x v="0"/>
  </r>
  <r>
    <x v="150"/>
    <x v="3"/>
    <x v="11"/>
    <x v="20"/>
    <x v="1"/>
    <x v="60"/>
    <x v="148"/>
    <x v="10"/>
    <x v="33"/>
    <x v="29"/>
    <x v="4"/>
    <x v="36"/>
    <x v="148"/>
    <x v="90"/>
    <x v="90"/>
    <x v="88"/>
    <x v="0"/>
    <x v="32"/>
    <x v="110"/>
    <x v="123"/>
    <x v="22"/>
    <x v="85"/>
    <x v="112"/>
    <x v="136"/>
    <x v="89"/>
    <x v="2"/>
    <x v="88"/>
    <x v="9"/>
    <x v="36"/>
    <x v="0"/>
    <x v="0"/>
  </r>
  <r>
    <x v="151"/>
    <x v="3"/>
    <x v="11"/>
    <x v="16"/>
    <x v="17"/>
    <x v="31"/>
    <x v="149"/>
    <x v="0"/>
    <x v="34"/>
    <x v="30"/>
    <x v="2"/>
    <x v="17"/>
    <x v="149"/>
    <x v="19"/>
    <x v="18"/>
    <x v="18"/>
    <x v="0"/>
    <x v="0"/>
    <x v="111"/>
    <x v="124"/>
    <x v="0"/>
    <x v="86"/>
    <x v="113"/>
    <x v="137"/>
    <x v="90"/>
    <x v="1"/>
    <x v="18"/>
    <x v="9"/>
    <x v="0"/>
    <x v="19"/>
    <x v="0"/>
  </r>
  <r>
    <x v="152"/>
    <x v="3"/>
    <x v="11"/>
    <x v="16"/>
    <x v="18"/>
    <x v="63"/>
    <x v="150"/>
    <x v="0"/>
    <x v="2"/>
    <x v="9"/>
    <x v="2"/>
    <x v="18"/>
    <x v="150"/>
    <x v="91"/>
    <x v="73"/>
    <x v="72"/>
    <x v="0"/>
    <x v="0"/>
    <x v="112"/>
    <x v="125"/>
    <x v="0"/>
    <x v="57"/>
    <x v="114"/>
    <x v="138"/>
    <x v="91"/>
    <x v="1"/>
    <x v="72"/>
    <x v="9"/>
    <x v="0"/>
    <x v="12"/>
    <x v="0"/>
  </r>
  <r>
    <x v="153"/>
    <x v="3"/>
    <x v="11"/>
    <x v="16"/>
    <x v="18"/>
    <x v="63"/>
    <x v="151"/>
    <x v="5"/>
    <x v="2"/>
    <x v="9"/>
    <x v="2"/>
    <x v="18"/>
    <x v="151"/>
    <x v="92"/>
    <x v="25"/>
    <x v="25"/>
    <x v="0"/>
    <x v="0"/>
    <x v="60"/>
    <x v="126"/>
    <x v="0"/>
    <x v="29"/>
    <x v="49"/>
    <x v="139"/>
    <x v="91"/>
    <x v="1"/>
    <x v="25"/>
    <x v="9"/>
    <x v="0"/>
    <x v="13"/>
    <x v="0"/>
  </r>
  <r>
    <x v="154"/>
    <x v="3"/>
    <x v="11"/>
    <x v="16"/>
    <x v="18"/>
    <x v="33"/>
    <x v="152"/>
    <x v="0"/>
    <x v="11"/>
    <x v="7"/>
    <x v="3"/>
    <x v="18"/>
    <x v="152"/>
    <x v="93"/>
    <x v="91"/>
    <x v="89"/>
    <x v="0"/>
    <x v="0"/>
    <x v="83"/>
    <x v="127"/>
    <x v="0"/>
    <x v="20"/>
    <x v="27"/>
    <x v="140"/>
    <x v="92"/>
    <x v="2"/>
    <x v="89"/>
    <x v="9"/>
    <x v="37"/>
    <x v="0"/>
    <x v="0"/>
  </r>
  <r>
    <x v="155"/>
    <x v="3"/>
    <x v="11"/>
    <x v="16"/>
    <x v="19"/>
    <x v="64"/>
    <x v="153"/>
    <x v="0"/>
    <x v="5"/>
    <x v="15"/>
    <x v="2"/>
    <x v="19"/>
    <x v="153"/>
    <x v="15"/>
    <x v="0"/>
    <x v="0"/>
    <x v="0"/>
    <x v="0"/>
    <x v="5"/>
    <x v="80"/>
    <x v="0"/>
    <x v="72"/>
    <x v="115"/>
    <x v="141"/>
    <x v="93"/>
    <x v="1"/>
    <x v="0"/>
    <x v="9"/>
    <x v="0"/>
    <x v="8"/>
    <x v="0"/>
  </r>
  <r>
    <x v="156"/>
    <x v="3"/>
    <x v="11"/>
    <x v="20"/>
    <x v="19"/>
    <x v="60"/>
    <x v="154"/>
    <x v="0"/>
    <x v="2"/>
    <x v="13"/>
    <x v="4"/>
    <x v="36"/>
    <x v="154"/>
    <x v="94"/>
    <x v="92"/>
    <x v="90"/>
    <x v="0"/>
    <x v="31"/>
    <x v="113"/>
    <x v="128"/>
    <x v="6"/>
    <x v="87"/>
    <x v="116"/>
    <x v="142"/>
    <x v="85"/>
    <x v="2"/>
    <x v="90"/>
    <x v="9"/>
    <x v="38"/>
    <x v="0"/>
    <x v="0"/>
  </r>
  <r>
    <x v="157"/>
    <x v="3"/>
    <x v="11"/>
    <x v="17"/>
    <x v="2"/>
    <x v="14"/>
    <x v="155"/>
    <x v="0"/>
    <x v="5"/>
    <x v="6"/>
    <x v="2"/>
    <x v="2"/>
    <x v="155"/>
    <x v="95"/>
    <x v="10"/>
    <x v="10"/>
    <x v="0"/>
    <x v="0"/>
    <x v="39"/>
    <x v="129"/>
    <x v="0"/>
    <x v="17"/>
    <x v="117"/>
    <x v="143"/>
    <x v="13"/>
    <x v="1"/>
    <x v="10"/>
    <x v="9"/>
    <x v="2"/>
    <x v="0"/>
    <x v="0"/>
  </r>
  <r>
    <x v="158"/>
    <x v="3"/>
    <x v="11"/>
    <x v="16"/>
    <x v="2"/>
    <x v="65"/>
    <x v="156"/>
    <x v="0"/>
    <x v="11"/>
    <x v="7"/>
    <x v="3"/>
    <x v="2"/>
    <x v="156"/>
    <x v="15"/>
    <x v="0"/>
    <x v="0"/>
    <x v="0"/>
    <x v="0"/>
    <x v="96"/>
    <x v="32"/>
    <x v="0"/>
    <x v="26"/>
    <x v="98"/>
    <x v="144"/>
    <x v="94"/>
    <x v="2"/>
    <x v="0"/>
    <x v="9"/>
    <x v="5"/>
    <x v="0"/>
    <x v="0"/>
  </r>
  <r>
    <x v="159"/>
    <x v="3"/>
    <x v="11"/>
    <x v="16"/>
    <x v="2"/>
    <x v="14"/>
    <x v="157"/>
    <x v="0"/>
    <x v="5"/>
    <x v="6"/>
    <x v="2"/>
    <x v="2"/>
    <x v="157"/>
    <x v="96"/>
    <x v="10"/>
    <x v="10"/>
    <x v="0"/>
    <x v="0"/>
    <x v="114"/>
    <x v="130"/>
    <x v="0"/>
    <x v="88"/>
    <x v="58"/>
    <x v="145"/>
    <x v="95"/>
    <x v="1"/>
    <x v="10"/>
    <x v="9"/>
    <x v="2"/>
    <x v="0"/>
    <x v="0"/>
  </r>
  <r>
    <x v="160"/>
    <x v="3"/>
    <x v="11"/>
    <x v="19"/>
    <x v="2"/>
    <x v="66"/>
    <x v="158"/>
    <x v="0"/>
    <x v="35"/>
    <x v="31"/>
    <x v="2"/>
    <x v="2"/>
    <x v="158"/>
    <x v="97"/>
    <x v="0"/>
    <x v="0"/>
    <x v="0"/>
    <x v="0"/>
    <x v="115"/>
    <x v="131"/>
    <x v="0"/>
    <x v="46"/>
    <x v="118"/>
    <x v="146"/>
    <x v="96"/>
    <x v="1"/>
    <x v="0"/>
    <x v="9"/>
    <x v="0"/>
    <x v="8"/>
    <x v="0"/>
  </r>
  <r>
    <x v="161"/>
    <x v="3"/>
    <x v="11"/>
    <x v="20"/>
    <x v="31"/>
    <x v="60"/>
    <x v="159"/>
    <x v="10"/>
    <x v="5"/>
    <x v="29"/>
    <x v="4"/>
    <x v="36"/>
    <x v="159"/>
    <x v="98"/>
    <x v="93"/>
    <x v="91"/>
    <x v="0"/>
    <x v="9"/>
    <x v="116"/>
    <x v="132"/>
    <x v="6"/>
    <x v="89"/>
    <x v="119"/>
    <x v="147"/>
    <x v="85"/>
    <x v="0"/>
    <x v="91"/>
    <x v="45"/>
    <x v="0"/>
    <x v="0"/>
    <x v="0"/>
  </r>
  <r>
    <x v="162"/>
    <x v="3"/>
    <x v="11"/>
    <x v="16"/>
    <x v="28"/>
    <x v="67"/>
    <x v="160"/>
    <x v="0"/>
    <x v="11"/>
    <x v="7"/>
    <x v="3"/>
    <x v="32"/>
    <x v="160"/>
    <x v="15"/>
    <x v="0"/>
    <x v="0"/>
    <x v="0"/>
    <x v="0"/>
    <x v="22"/>
    <x v="5"/>
    <x v="0"/>
    <x v="90"/>
    <x v="120"/>
    <x v="148"/>
    <x v="97"/>
    <x v="2"/>
    <x v="0"/>
    <x v="9"/>
    <x v="5"/>
    <x v="0"/>
    <x v="0"/>
  </r>
  <r>
    <x v="163"/>
    <x v="3"/>
    <x v="11"/>
    <x v="16"/>
    <x v="28"/>
    <x v="68"/>
    <x v="161"/>
    <x v="10"/>
    <x v="2"/>
    <x v="9"/>
    <x v="2"/>
    <x v="32"/>
    <x v="161"/>
    <x v="15"/>
    <x v="0"/>
    <x v="0"/>
    <x v="0"/>
    <x v="0"/>
    <x v="117"/>
    <x v="133"/>
    <x v="0"/>
    <x v="57"/>
    <x v="121"/>
    <x v="149"/>
    <x v="98"/>
    <x v="1"/>
    <x v="0"/>
    <x v="9"/>
    <x v="0"/>
    <x v="8"/>
    <x v="0"/>
  </r>
  <r>
    <x v="164"/>
    <x v="3"/>
    <x v="11"/>
    <x v="16"/>
    <x v="28"/>
    <x v="69"/>
    <x v="162"/>
    <x v="0"/>
    <x v="36"/>
    <x v="13"/>
    <x v="2"/>
    <x v="32"/>
    <x v="162"/>
    <x v="99"/>
    <x v="94"/>
    <x v="92"/>
    <x v="0"/>
    <x v="0"/>
    <x v="118"/>
    <x v="14"/>
    <x v="1"/>
    <x v="8"/>
    <x v="122"/>
    <x v="150"/>
    <x v="60"/>
    <x v="1"/>
    <x v="92"/>
    <x v="9"/>
    <x v="0"/>
    <x v="21"/>
    <x v="0"/>
  </r>
  <r>
    <x v="165"/>
    <x v="3"/>
    <x v="11"/>
    <x v="16"/>
    <x v="28"/>
    <x v="69"/>
    <x v="163"/>
    <x v="0"/>
    <x v="15"/>
    <x v="1"/>
    <x v="2"/>
    <x v="32"/>
    <x v="163"/>
    <x v="100"/>
    <x v="95"/>
    <x v="93"/>
    <x v="0"/>
    <x v="0"/>
    <x v="118"/>
    <x v="14"/>
    <x v="1"/>
    <x v="8"/>
    <x v="122"/>
    <x v="150"/>
    <x v="60"/>
    <x v="1"/>
    <x v="93"/>
    <x v="9"/>
    <x v="0"/>
    <x v="22"/>
    <x v="0"/>
  </r>
  <r>
    <x v="166"/>
    <x v="3"/>
    <x v="11"/>
    <x v="16"/>
    <x v="21"/>
    <x v="38"/>
    <x v="164"/>
    <x v="0"/>
    <x v="33"/>
    <x v="32"/>
    <x v="5"/>
    <x v="38"/>
    <x v="164"/>
    <x v="101"/>
    <x v="96"/>
    <x v="10"/>
    <x v="4"/>
    <x v="10"/>
    <x v="10"/>
    <x v="134"/>
    <x v="6"/>
    <x v="86"/>
    <x v="123"/>
    <x v="151"/>
    <x v="99"/>
    <x v="2"/>
    <x v="10"/>
    <x v="13"/>
    <x v="0"/>
    <x v="0"/>
    <x v="0"/>
  </r>
  <r>
    <x v="167"/>
    <x v="3"/>
    <x v="11"/>
    <x v="20"/>
    <x v="21"/>
    <x v="38"/>
    <x v="165"/>
    <x v="0"/>
    <x v="37"/>
    <x v="33"/>
    <x v="5"/>
    <x v="39"/>
    <x v="165"/>
    <x v="102"/>
    <x v="97"/>
    <x v="94"/>
    <x v="7"/>
    <x v="10"/>
    <x v="50"/>
    <x v="135"/>
    <x v="6"/>
    <x v="91"/>
    <x v="38"/>
    <x v="152"/>
    <x v="100"/>
    <x v="2"/>
    <x v="94"/>
    <x v="46"/>
    <x v="0"/>
    <x v="0"/>
    <x v="0"/>
  </r>
  <r>
    <x v="168"/>
    <x v="3"/>
    <x v="11"/>
    <x v="16"/>
    <x v="4"/>
    <x v="70"/>
    <x v="166"/>
    <x v="0"/>
    <x v="6"/>
    <x v="34"/>
    <x v="1"/>
    <x v="3"/>
    <x v="166"/>
    <x v="103"/>
    <x v="15"/>
    <x v="15"/>
    <x v="0"/>
    <x v="0"/>
    <x v="9"/>
    <x v="136"/>
    <x v="23"/>
    <x v="92"/>
    <x v="49"/>
    <x v="153"/>
    <x v="101"/>
    <x v="2"/>
    <x v="15"/>
    <x v="47"/>
    <x v="0"/>
    <x v="0"/>
    <x v="0"/>
  </r>
  <r>
    <x v="169"/>
    <x v="3"/>
    <x v="12"/>
    <x v="21"/>
    <x v="3"/>
    <x v="4"/>
    <x v="167"/>
    <x v="10"/>
    <x v="5"/>
    <x v="16"/>
    <x v="0"/>
    <x v="40"/>
    <x v="167"/>
    <x v="104"/>
    <x v="98"/>
    <x v="95"/>
    <x v="0"/>
    <x v="5"/>
    <x v="119"/>
    <x v="137"/>
    <x v="5"/>
    <x v="93"/>
    <x v="124"/>
    <x v="154"/>
    <x v="102"/>
    <x v="3"/>
    <x v="95"/>
    <x v="9"/>
    <x v="0"/>
    <x v="0"/>
    <x v="3"/>
  </r>
  <r>
    <x v="170"/>
    <x v="3"/>
    <x v="12"/>
    <x v="22"/>
    <x v="11"/>
    <x v="44"/>
    <x v="168"/>
    <x v="0"/>
    <x v="11"/>
    <x v="7"/>
    <x v="3"/>
    <x v="11"/>
    <x v="168"/>
    <x v="105"/>
    <x v="99"/>
    <x v="96"/>
    <x v="0"/>
    <x v="0"/>
    <x v="19"/>
    <x v="138"/>
    <x v="0"/>
    <x v="6"/>
    <x v="89"/>
    <x v="155"/>
    <x v="103"/>
    <x v="2"/>
    <x v="96"/>
    <x v="9"/>
    <x v="39"/>
    <x v="0"/>
    <x v="0"/>
  </r>
  <r>
    <x v="171"/>
    <x v="3"/>
    <x v="12"/>
    <x v="23"/>
    <x v="15"/>
    <x v="71"/>
    <x v="169"/>
    <x v="0"/>
    <x v="19"/>
    <x v="3"/>
    <x v="0"/>
    <x v="15"/>
    <x v="169"/>
    <x v="88"/>
    <x v="24"/>
    <x v="24"/>
    <x v="0"/>
    <x v="0"/>
    <x v="120"/>
    <x v="139"/>
    <x v="0"/>
    <x v="94"/>
    <x v="125"/>
    <x v="156"/>
    <x v="104"/>
    <x v="0"/>
    <x v="24"/>
    <x v="48"/>
    <x v="0"/>
    <x v="0"/>
    <x v="0"/>
  </r>
  <r>
    <x v="172"/>
    <x v="3"/>
    <x v="12"/>
    <x v="23"/>
    <x v="15"/>
    <x v="28"/>
    <x v="170"/>
    <x v="0"/>
    <x v="2"/>
    <x v="3"/>
    <x v="2"/>
    <x v="15"/>
    <x v="170"/>
    <x v="27"/>
    <x v="0"/>
    <x v="0"/>
    <x v="0"/>
    <x v="0"/>
    <x v="121"/>
    <x v="140"/>
    <x v="0"/>
    <x v="95"/>
    <x v="126"/>
    <x v="157"/>
    <x v="105"/>
    <x v="1"/>
    <x v="0"/>
    <x v="9"/>
    <x v="5"/>
    <x v="0"/>
    <x v="0"/>
  </r>
  <r>
    <x v="173"/>
    <x v="3"/>
    <x v="12"/>
    <x v="23"/>
    <x v="7"/>
    <x v="12"/>
    <x v="171"/>
    <x v="0"/>
    <x v="10"/>
    <x v="6"/>
    <x v="2"/>
    <x v="6"/>
    <x v="171"/>
    <x v="4"/>
    <x v="5"/>
    <x v="5"/>
    <x v="0"/>
    <x v="0"/>
    <x v="122"/>
    <x v="141"/>
    <x v="0"/>
    <x v="96"/>
    <x v="127"/>
    <x v="158"/>
    <x v="104"/>
    <x v="1"/>
    <x v="5"/>
    <x v="9"/>
    <x v="1"/>
    <x v="0"/>
    <x v="0"/>
  </r>
  <r>
    <x v="174"/>
    <x v="3"/>
    <x v="12"/>
    <x v="23"/>
    <x v="2"/>
    <x v="14"/>
    <x v="172"/>
    <x v="0"/>
    <x v="5"/>
    <x v="6"/>
    <x v="2"/>
    <x v="2"/>
    <x v="172"/>
    <x v="106"/>
    <x v="100"/>
    <x v="97"/>
    <x v="0"/>
    <x v="0"/>
    <x v="83"/>
    <x v="92"/>
    <x v="0"/>
    <x v="26"/>
    <x v="128"/>
    <x v="159"/>
    <x v="106"/>
    <x v="1"/>
    <x v="97"/>
    <x v="9"/>
    <x v="40"/>
    <x v="0"/>
    <x v="0"/>
  </r>
  <r>
    <x v="175"/>
    <x v="4"/>
    <x v="13"/>
    <x v="24"/>
    <x v="22"/>
    <x v="72"/>
    <x v="173"/>
    <x v="0"/>
    <x v="5"/>
    <x v="1"/>
    <x v="9"/>
    <x v="41"/>
    <x v="173"/>
    <x v="33"/>
    <x v="6"/>
    <x v="6"/>
    <x v="0"/>
    <x v="0"/>
    <x v="123"/>
    <x v="142"/>
    <x v="0"/>
    <x v="26"/>
    <x v="129"/>
    <x v="160"/>
    <x v="107"/>
    <x v="4"/>
    <x v="6"/>
    <x v="6"/>
    <x v="0"/>
    <x v="0"/>
    <x v="0"/>
  </r>
  <r>
    <x v="176"/>
    <x v="4"/>
    <x v="13"/>
    <x v="24"/>
    <x v="23"/>
    <x v="73"/>
    <x v="174"/>
    <x v="0"/>
    <x v="5"/>
    <x v="1"/>
    <x v="9"/>
    <x v="42"/>
    <x v="174"/>
    <x v="33"/>
    <x v="6"/>
    <x v="6"/>
    <x v="0"/>
    <x v="0"/>
    <x v="86"/>
    <x v="143"/>
    <x v="0"/>
    <x v="58"/>
    <x v="73"/>
    <x v="161"/>
    <x v="108"/>
    <x v="4"/>
    <x v="6"/>
    <x v="6"/>
    <x v="0"/>
    <x v="0"/>
    <x v="0"/>
  </r>
  <r>
    <x v="177"/>
    <x v="4"/>
    <x v="13"/>
    <x v="24"/>
    <x v="14"/>
    <x v="74"/>
    <x v="175"/>
    <x v="11"/>
    <x v="5"/>
    <x v="1"/>
    <x v="9"/>
    <x v="43"/>
    <x v="175"/>
    <x v="33"/>
    <x v="6"/>
    <x v="6"/>
    <x v="0"/>
    <x v="0"/>
    <x v="124"/>
    <x v="144"/>
    <x v="0"/>
    <x v="97"/>
    <x v="130"/>
    <x v="162"/>
    <x v="109"/>
    <x v="4"/>
    <x v="6"/>
    <x v="6"/>
    <x v="0"/>
    <x v="0"/>
    <x v="0"/>
  </r>
  <r>
    <x v="178"/>
    <x v="4"/>
    <x v="13"/>
    <x v="24"/>
    <x v="24"/>
    <x v="75"/>
    <x v="176"/>
    <x v="0"/>
    <x v="5"/>
    <x v="1"/>
    <x v="9"/>
    <x v="44"/>
    <x v="176"/>
    <x v="33"/>
    <x v="6"/>
    <x v="6"/>
    <x v="0"/>
    <x v="0"/>
    <x v="84"/>
    <x v="145"/>
    <x v="0"/>
    <x v="98"/>
    <x v="103"/>
    <x v="163"/>
    <x v="110"/>
    <x v="4"/>
    <x v="6"/>
    <x v="6"/>
    <x v="0"/>
    <x v="0"/>
    <x v="0"/>
  </r>
  <r>
    <x v="179"/>
    <x v="4"/>
    <x v="13"/>
    <x v="24"/>
    <x v="0"/>
    <x v="76"/>
    <x v="177"/>
    <x v="12"/>
    <x v="5"/>
    <x v="9"/>
    <x v="9"/>
    <x v="0"/>
    <x v="177"/>
    <x v="33"/>
    <x v="6"/>
    <x v="6"/>
    <x v="0"/>
    <x v="0"/>
    <x v="36"/>
    <x v="146"/>
    <x v="0"/>
    <x v="99"/>
    <x v="131"/>
    <x v="164"/>
    <x v="111"/>
    <x v="4"/>
    <x v="6"/>
    <x v="6"/>
    <x v="0"/>
    <x v="0"/>
    <x v="0"/>
  </r>
  <r>
    <x v="180"/>
    <x v="4"/>
    <x v="13"/>
    <x v="24"/>
    <x v="6"/>
    <x v="77"/>
    <x v="178"/>
    <x v="12"/>
    <x v="5"/>
    <x v="1"/>
    <x v="9"/>
    <x v="45"/>
    <x v="178"/>
    <x v="25"/>
    <x v="5"/>
    <x v="5"/>
    <x v="0"/>
    <x v="0"/>
    <x v="125"/>
    <x v="147"/>
    <x v="0"/>
    <x v="15"/>
    <x v="104"/>
    <x v="165"/>
    <x v="112"/>
    <x v="4"/>
    <x v="5"/>
    <x v="5"/>
    <x v="0"/>
    <x v="0"/>
    <x v="0"/>
  </r>
  <r>
    <x v="181"/>
    <x v="4"/>
    <x v="13"/>
    <x v="24"/>
    <x v="7"/>
    <x v="78"/>
    <x v="179"/>
    <x v="11"/>
    <x v="5"/>
    <x v="1"/>
    <x v="9"/>
    <x v="6"/>
    <x v="179"/>
    <x v="107"/>
    <x v="101"/>
    <x v="35"/>
    <x v="0"/>
    <x v="4"/>
    <x v="126"/>
    <x v="148"/>
    <x v="4"/>
    <x v="100"/>
    <x v="132"/>
    <x v="166"/>
    <x v="113"/>
    <x v="4"/>
    <x v="35"/>
    <x v="16"/>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4"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2:K47" firstHeaderRow="0" firstDataRow="1" firstDataCol="3"/>
  <pivotFields count="31">
    <pivotField compact="0" showAll="0">
      <items count="18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t="default"/>
      </items>
    </pivotField>
    <pivotField axis="axisRow" compact="0" showAll="0">
      <items count="6">
        <item x="0"/>
        <item x="1"/>
        <item x="2"/>
        <item x="3"/>
        <item x="4"/>
        <item t="default"/>
      </items>
    </pivotField>
    <pivotField axis="axisRow" compact="0" showAll="0">
      <items count="15">
        <item x="0"/>
        <item x="8"/>
        <item x="1"/>
        <item x="6"/>
        <item x="2"/>
        <item x="7"/>
        <item x="10"/>
        <item x="11"/>
        <item x="3"/>
        <item x="12"/>
        <item x="4"/>
        <item x="9"/>
        <item x="5"/>
        <item x="13"/>
        <item t="default"/>
      </items>
    </pivotField>
    <pivotField axis="axisRow" compact="0" showAll="0">
      <items count="27">
        <item x="24"/>
        <item x="13"/>
        <item x="17"/>
        <item x="23"/>
        <item x="15"/>
        <item x="12"/>
        <item x="11"/>
        <item x="4"/>
        <item x="14"/>
        <item x="2"/>
        <item x="16"/>
        <item x="19"/>
        <item x="21"/>
        <item x="18"/>
        <item x="3"/>
        <item x="20"/>
        <item x="22"/>
        <item x="0"/>
        <item x="1"/>
        <item x="10"/>
        <item x="5"/>
        <item x="6"/>
        <item x="9"/>
        <item x="8"/>
        <item x="7"/>
        <item m="1" x="25"/>
        <item t="default"/>
      </items>
    </pivotField>
    <pivotField compact="0" showAll="0">
      <items count="33">
        <item x="17"/>
        <item x="4"/>
        <item x="25"/>
        <item x="6"/>
        <item x="22"/>
        <item x="2"/>
        <item x="23"/>
        <item x="18"/>
        <item x="9"/>
        <item x="24"/>
        <item x="14"/>
        <item x="10"/>
        <item x="0"/>
        <item x="11"/>
        <item x="27"/>
        <item x="12"/>
        <item x="26"/>
        <item x="19"/>
        <item x="16"/>
        <item x="28"/>
        <item x="8"/>
        <item x="5"/>
        <item x="15"/>
        <item x="13"/>
        <item x="7"/>
        <item x="20"/>
        <item x="3"/>
        <item x="29"/>
        <item x="30"/>
        <item x="1"/>
        <item x="31"/>
        <item x="21"/>
        <item t="default"/>
      </items>
    </pivotField>
    <pivotField compact="0" showAll="0">
      <items count="80">
        <item x="35"/>
        <item x="24"/>
        <item x="51"/>
        <item x="62"/>
        <item x="74"/>
        <item x="68"/>
        <item x="6"/>
        <item x="45"/>
        <item x="16"/>
        <item x="77"/>
        <item x="26"/>
        <item x="76"/>
        <item x="19"/>
        <item x="61"/>
        <item x="32"/>
        <item x="41"/>
        <item x="31"/>
        <item x="64"/>
        <item x="67"/>
        <item x="78"/>
        <item x="17"/>
        <item x="52"/>
        <item x="30"/>
        <item x="9"/>
        <item x="57"/>
        <item x="47"/>
        <item x="13"/>
        <item x="7"/>
        <item x="23"/>
        <item x="14"/>
        <item x="54"/>
        <item x="10"/>
        <item x="5"/>
        <item x="66"/>
        <item x="65"/>
        <item x="56"/>
        <item x="50"/>
        <item x="8"/>
        <item x="55"/>
        <item x="1"/>
        <item x="3"/>
        <item x="34"/>
        <item x="43"/>
        <item x="63"/>
        <item x="37"/>
        <item x="20"/>
        <item x="49"/>
        <item x="71"/>
        <item x="73"/>
        <item x="59"/>
        <item x="2"/>
        <item x="0"/>
        <item x="53"/>
        <item x="36"/>
        <item x="29"/>
        <item x="21"/>
        <item x="28"/>
        <item x="70"/>
        <item x="44"/>
        <item x="46"/>
        <item x="40"/>
        <item x="11"/>
        <item x="27"/>
        <item x="4"/>
        <item x="60"/>
        <item x="72"/>
        <item x="12"/>
        <item x="48"/>
        <item x="25"/>
        <item x="69"/>
        <item x="75"/>
        <item x="18"/>
        <item x="42"/>
        <item x="15"/>
        <item x="33"/>
        <item x="39"/>
        <item x="58"/>
        <item x="22"/>
        <item x="38"/>
        <item t="default"/>
      </items>
    </pivotField>
    <pivotField dataField="1" compact="0" showAll="0">
      <items count="181">
        <item x="142"/>
        <item x="159"/>
        <item x="89"/>
        <item x="148"/>
        <item x="32"/>
        <item x="31"/>
        <item x="88"/>
        <item x="90"/>
        <item x="136"/>
        <item x="135"/>
        <item x="137"/>
        <item x="119"/>
        <item x="30"/>
        <item x="117"/>
        <item x="131"/>
        <item x="10"/>
        <item x="8"/>
        <item x="133"/>
        <item x="166"/>
        <item x="63"/>
        <item x="20"/>
        <item x="95"/>
        <item x="64"/>
        <item x="18"/>
        <item x="62"/>
        <item x="61"/>
        <item x="4"/>
        <item x="60"/>
        <item x="65"/>
        <item x="143"/>
        <item x="66"/>
        <item x="67"/>
        <item x="68"/>
        <item x="98"/>
        <item x="99"/>
        <item x="102"/>
        <item x="97"/>
        <item x="101"/>
        <item x="100"/>
        <item x="69"/>
        <item x="70"/>
        <item x="21"/>
        <item x="105"/>
        <item x="106"/>
        <item x="71"/>
        <item x="48"/>
        <item x="72"/>
        <item x="92"/>
        <item x="126"/>
        <item x="73"/>
        <item x="74"/>
        <item x="125"/>
        <item x="75"/>
        <item x="9"/>
        <item x="167"/>
        <item x="76"/>
        <item x="108"/>
        <item x="24"/>
        <item x="123"/>
        <item x="124"/>
        <item x="169"/>
        <item x="78"/>
        <item x="16"/>
        <item x="53"/>
        <item x="79"/>
        <item x="141"/>
        <item x="140"/>
        <item x="80"/>
        <item x="81"/>
        <item x="37"/>
        <item x="13"/>
        <item x="82"/>
        <item x="49"/>
        <item x="54"/>
        <item x="83"/>
        <item x="14"/>
        <item x="42"/>
        <item x="122"/>
        <item x="33"/>
        <item x="162"/>
        <item x="84"/>
        <item x="85"/>
        <item x="86"/>
        <item x="104"/>
        <item x="103"/>
        <item x="55"/>
        <item x="87"/>
        <item x="91"/>
        <item x="139"/>
        <item x="116"/>
        <item x="161"/>
        <item x="6"/>
        <item x="114"/>
        <item x="115"/>
        <item x="128"/>
        <item x="34"/>
        <item x="23"/>
        <item x="45"/>
        <item x="11"/>
        <item x="44"/>
        <item x="43"/>
        <item x="149"/>
        <item x="153"/>
        <item x="160"/>
        <item x="127"/>
        <item x="146"/>
        <item x="41"/>
        <item x="7"/>
        <item x="157"/>
        <item x="155"/>
        <item x="56"/>
        <item x="17"/>
        <item x="172"/>
        <item x="59"/>
        <item x="12"/>
        <item x="165"/>
        <item x="173"/>
        <item x="107"/>
        <item x="174"/>
        <item x="164"/>
        <item x="175"/>
        <item x="176"/>
        <item x="58"/>
        <item x="154"/>
        <item x="177"/>
        <item x="134"/>
        <item x="178"/>
        <item x="57"/>
        <item x="179"/>
        <item x="138"/>
        <item x="5"/>
        <item x="158"/>
        <item x="156"/>
        <item x="1"/>
        <item x="3"/>
        <item x="47"/>
        <item x="151"/>
        <item x="150"/>
        <item x="77"/>
        <item x="132"/>
        <item x="93"/>
        <item x="51"/>
        <item x="2"/>
        <item x="144"/>
        <item x="129"/>
        <item x="0"/>
        <item x="25"/>
        <item x="110"/>
        <item x="26"/>
        <item x="112"/>
        <item x="111"/>
        <item x="27"/>
        <item x="36"/>
        <item x="50"/>
        <item x="170"/>
        <item x="168"/>
        <item x="109"/>
        <item x="118"/>
        <item x="130"/>
        <item x="35"/>
        <item x="52"/>
        <item x="15"/>
        <item x="145"/>
        <item x="40"/>
        <item x="39"/>
        <item x="171"/>
        <item x="38"/>
        <item x="29"/>
        <item x="120"/>
        <item x="121"/>
        <item x="163"/>
        <item x="96"/>
        <item x="22"/>
        <item x="19"/>
        <item x="94"/>
        <item x="152"/>
        <item x="46"/>
        <item x="28"/>
        <item x="113"/>
        <item x="147"/>
        <item t="default"/>
      </items>
    </pivotField>
    <pivotField compact="0" showAll="0">
      <items count="14">
        <item x="2"/>
        <item x="11"/>
        <item x="7"/>
        <item x="9"/>
        <item x="6"/>
        <item x="0"/>
        <item x="4"/>
        <item x="3"/>
        <item x="8"/>
        <item x="12"/>
        <item x="5"/>
        <item x="10"/>
        <item x="1"/>
        <item t="default"/>
      </items>
    </pivotField>
    <pivotField compact="0" showAll="0">
      <items count="39">
        <item x="14"/>
        <item x="30"/>
        <item x="29"/>
        <item x="26"/>
        <item x="11"/>
        <item x="18"/>
        <item x="25"/>
        <item x="31"/>
        <item x="20"/>
        <item x="34"/>
        <item x="7"/>
        <item x="17"/>
        <item x="32"/>
        <item x="35"/>
        <item x="16"/>
        <item x="22"/>
        <item x="21"/>
        <item x="4"/>
        <item x="3"/>
        <item x="0"/>
        <item x="9"/>
        <item x="1"/>
        <item x="19"/>
        <item x="27"/>
        <item x="5"/>
        <item x="33"/>
        <item x="37"/>
        <item x="28"/>
        <item x="10"/>
        <item x="2"/>
        <item x="23"/>
        <item x="24"/>
        <item x="12"/>
        <item x="6"/>
        <item x="15"/>
        <item x="36"/>
        <item x="8"/>
        <item x="13"/>
        <item t="default"/>
      </items>
    </pivotField>
    <pivotField compact="0" showAll="0">
      <items count="36">
        <item x="10"/>
        <item x="26"/>
        <item x="25"/>
        <item x="14"/>
        <item x="5"/>
        <item x="7"/>
        <item x="24"/>
        <item x="30"/>
        <item x="27"/>
        <item x="4"/>
        <item x="18"/>
        <item x="15"/>
        <item x="31"/>
        <item x="11"/>
        <item x="28"/>
        <item x="0"/>
        <item x="19"/>
        <item x="6"/>
        <item x="29"/>
        <item x="34"/>
        <item x="9"/>
        <item x="8"/>
        <item x="3"/>
        <item x="12"/>
        <item x="17"/>
        <item x="1"/>
        <item x="32"/>
        <item x="33"/>
        <item x="16"/>
        <item x="20"/>
        <item x="21"/>
        <item x="22"/>
        <item x="23"/>
        <item x="2"/>
        <item x="13"/>
        <item t="default"/>
      </items>
    </pivotField>
    <pivotField compact="0" showAll="0">
      <items count="12">
        <item x="0"/>
        <item x="4"/>
        <item x="2"/>
        <item x="9"/>
        <item x="5"/>
        <item x="3"/>
        <item x="10"/>
        <item x="1"/>
        <item x="7"/>
        <item x="6"/>
        <item x="8"/>
        <item t="default"/>
      </items>
    </pivotField>
    <pivotField compact="0" showAll="0">
      <items count="47">
        <item x="17"/>
        <item x="3"/>
        <item x="28"/>
        <item x="5"/>
        <item x="25"/>
        <item x="2"/>
        <item x="26"/>
        <item x="18"/>
        <item x="9"/>
        <item x="27"/>
        <item x="14"/>
        <item x="10"/>
        <item x="0"/>
        <item x="11"/>
        <item x="31"/>
        <item x="12"/>
        <item x="29"/>
        <item x="19"/>
        <item x="16"/>
        <item x="32"/>
        <item x="8"/>
        <item x="4"/>
        <item x="30"/>
        <item x="15"/>
        <item x="13"/>
        <item x="6"/>
        <item x="1"/>
        <item x="20"/>
        <item x="21"/>
        <item x="24"/>
        <item x="39"/>
        <item x="41"/>
        <item x="35"/>
        <item x="42"/>
        <item x="38"/>
        <item x="43"/>
        <item x="44"/>
        <item x="23"/>
        <item x="45"/>
        <item x="22"/>
        <item x="36"/>
        <item x="37"/>
        <item x="40"/>
        <item x="33"/>
        <item x="34"/>
        <item x="7"/>
        <item t="default"/>
      </items>
    </pivotField>
    <pivotField compact="0" showAll="0">
      <items count="181">
        <item x="93"/>
        <item x="32"/>
        <item x="20"/>
        <item x="18"/>
        <item x="29"/>
        <item x="117"/>
        <item x="11"/>
        <item x="12"/>
        <item x="0"/>
        <item x="14"/>
        <item x="166"/>
        <item x="21"/>
        <item x="140"/>
        <item x="136"/>
        <item x="30"/>
        <item x="120"/>
        <item x="121"/>
        <item x="17"/>
        <item x="94"/>
        <item x="25"/>
        <item x="152"/>
        <item x="45"/>
        <item x="147"/>
        <item x="124"/>
        <item x="157"/>
        <item x="35"/>
        <item x="135"/>
        <item x="22"/>
        <item x="172"/>
        <item x="105"/>
        <item x="168"/>
        <item x="23"/>
        <item x="92"/>
        <item x="107"/>
        <item x="150"/>
        <item x="109"/>
        <item x="37"/>
        <item x="24"/>
        <item x="137"/>
        <item x="142"/>
        <item x="159"/>
        <item x="126"/>
        <item x="62"/>
        <item x="13"/>
        <item x="175"/>
        <item x="161"/>
        <item x="111"/>
        <item x="72"/>
        <item x="155"/>
        <item x="148"/>
        <item x="63"/>
        <item x="95"/>
        <item x="116"/>
        <item x="134"/>
        <item x="156"/>
        <item x="88"/>
        <item x="87"/>
        <item x="170"/>
        <item x="4"/>
        <item x="60"/>
        <item x="49"/>
        <item x="89"/>
        <item x="90"/>
        <item x="34"/>
        <item x="114"/>
        <item x="2"/>
        <item x="178"/>
        <item x="128"/>
        <item x="144"/>
        <item x="57"/>
        <item x="177"/>
        <item x="64"/>
        <item x="149"/>
        <item x="51"/>
        <item x="65"/>
        <item x="66"/>
        <item x="67"/>
        <item x="97"/>
        <item x="98"/>
        <item x="101"/>
        <item x="96"/>
        <item x="100"/>
        <item x="99"/>
        <item x="68"/>
        <item x="69"/>
        <item x="164"/>
        <item x="7"/>
        <item x="160"/>
        <item x="119"/>
        <item x="70"/>
        <item x="146"/>
        <item x="40"/>
        <item x="55"/>
        <item x="1"/>
        <item x="112"/>
        <item x="139"/>
        <item x="9"/>
        <item x="38"/>
        <item x="71"/>
        <item x="28"/>
        <item x="15"/>
        <item x="131"/>
        <item x="151"/>
        <item x="10"/>
        <item x="133"/>
        <item x="158"/>
        <item x="138"/>
        <item x="73"/>
        <item x="74"/>
        <item x="58"/>
        <item x="108"/>
        <item x="145"/>
        <item x="75"/>
        <item x="19"/>
        <item x="91"/>
        <item x="59"/>
        <item x="47"/>
        <item x="167"/>
        <item x="76"/>
        <item x="123"/>
        <item x="169"/>
        <item x="77"/>
        <item x="41"/>
        <item x="46"/>
        <item x="153"/>
        <item x="174"/>
        <item x="52"/>
        <item x="56"/>
        <item x="104"/>
        <item x="141"/>
        <item x="43"/>
        <item x="42"/>
        <item x="118"/>
        <item x="129"/>
        <item x="78"/>
        <item x="179"/>
        <item x="50"/>
        <item x="79"/>
        <item x="36"/>
        <item x="80"/>
        <item x="110"/>
        <item x="5"/>
        <item x="48"/>
        <item x="127"/>
        <item x="16"/>
        <item x="132"/>
        <item x="81"/>
        <item x="143"/>
        <item x="53"/>
        <item x="61"/>
        <item x="173"/>
        <item x="165"/>
        <item x="82"/>
        <item x="39"/>
        <item x="8"/>
        <item x="125"/>
        <item x="44"/>
        <item x="27"/>
        <item x="122"/>
        <item x="31"/>
        <item x="163"/>
        <item x="162"/>
        <item x="113"/>
        <item x="130"/>
        <item x="26"/>
        <item x="33"/>
        <item x="83"/>
        <item x="176"/>
        <item x="84"/>
        <item x="85"/>
        <item x="103"/>
        <item x="102"/>
        <item x="115"/>
        <item x="6"/>
        <item x="106"/>
        <item x="171"/>
        <item x="54"/>
        <item x="3"/>
        <item x="86"/>
        <item x="154"/>
        <item t="default"/>
      </items>
    </pivotField>
    <pivotField compact="0" showAll="0">
      <items count="109">
        <item x="105"/>
        <item x="26"/>
        <item x="20"/>
        <item x="11"/>
        <item x="35"/>
        <item x="33"/>
        <item x="37"/>
        <item x="56"/>
        <item x="19"/>
        <item x="58"/>
        <item x="74"/>
        <item x="14"/>
        <item x="93"/>
        <item x="25"/>
        <item x="70"/>
        <item x="67"/>
        <item x="15"/>
        <item x="101"/>
        <item x="102"/>
        <item x="107"/>
        <item x="45"/>
        <item x="44"/>
        <item x="6"/>
        <item x="66"/>
        <item x="34"/>
        <item x="80"/>
        <item x="73"/>
        <item x="52"/>
        <item x="72"/>
        <item x="5"/>
        <item x="76"/>
        <item x="86"/>
        <item x="50"/>
        <item x="49"/>
        <item x="46"/>
        <item x="55"/>
        <item x="42"/>
        <item x="89"/>
        <item x="47"/>
        <item x="18"/>
        <item x="16"/>
        <item x="103"/>
        <item x="99"/>
        <item x="13"/>
        <item x="51"/>
        <item x="40"/>
        <item x="4"/>
        <item x="12"/>
        <item x="1"/>
        <item x="62"/>
        <item x="39"/>
        <item x="83"/>
        <item x="21"/>
        <item x="65"/>
        <item x="104"/>
        <item x="84"/>
        <item x="68"/>
        <item x="28"/>
        <item x="32"/>
        <item x="0"/>
        <item x="100"/>
        <item x="41"/>
        <item x="85"/>
        <item x="30"/>
        <item x="63"/>
        <item x="79"/>
        <item x="77"/>
        <item x="59"/>
        <item x="60"/>
        <item x="64"/>
        <item x="57"/>
        <item x="24"/>
        <item x="98"/>
        <item x="2"/>
        <item x="31"/>
        <item x="75"/>
        <item x="48"/>
        <item x="43"/>
        <item x="82"/>
        <item x="61"/>
        <item x="94"/>
        <item x="23"/>
        <item x="27"/>
        <item x="88"/>
        <item x="87"/>
        <item x="8"/>
        <item x="69"/>
        <item x="90"/>
        <item x="29"/>
        <item x="7"/>
        <item x="78"/>
        <item x="71"/>
        <item x="3"/>
        <item x="9"/>
        <item x="96"/>
        <item x="91"/>
        <item x="92"/>
        <item x="22"/>
        <item x="97"/>
        <item x="38"/>
        <item x="53"/>
        <item x="36"/>
        <item x="10"/>
        <item x="81"/>
        <item x="106"/>
        <item x="95"/>
        <item x="54"/>
        <item x="17"/>
        <item t="default"/>
      </items>
    </pivotField>
    <pivotField dataField="1" compact="0" showAll="0">
      <items count="103">
        <item x="99"/>
        <item x="13"/>
        <item x="23"/>
        <item x="19"/>
        <item x="25"/>
        <item x="22"/>
        <item x="12"/>
        <item x="28"/>
        <item x="64"/>
        <item x="65"/>
        <item x="20"/>
        <item x="6"/>
        <item x="21"/>
        <item x="82"/>
        <item x="79"/>
        <item x="74"/>
        <item x="29"/>
        <item x="66"/>
        <item x="80"/>
        <item x="94"/>
        <item x="18"/>
        <item x="67"/>
        <item x="15"/>
        <item x="14"/>
        <item x="81"/>
        <item x="95"/>
        <item x="41"/>
        <item x="91"/>
        <item x="51"/>
        <item x="69"/>
        <item x="5"/>
        <item x="72"/>
        <item x="46"/>
        <item x="1"/>
        <item x="73"/>
        <item x="84"/>
        <item x="78"/>
        <item x="75"/>
        <item x="16"/>
        <item x="77"/>
        <item x="50"/>
        <item x="0"/>
        <item x="58"/>
        <item x="85"/>
        <item x="76"/>
        <item x="86"/>
        <item x="68"/>
        <item x="43"/>
        <item x="26"/>
        <item x="59"/>
        <item x="100"/>
        <item x="52"/>
        <item x="60"/>
        <item x="10"/>
        <item x="17"/>
        <item x="71"/>
        <item x="34"/>
        <item x="57"/>
        <item x="96"/>
        <item x="83"/>
        <item x="97"/>
        <item x="70"/>
        <item x="40"/>
        <item x="24"/>
        <item x="45"/>
        <item x="101"/>
        <item x="53"/>
        <item x="36"/>
        <item x="35"/>
        <item x="55"/>
        <item x="49"/>
        <item x="44"/>
        <item x="48"/>
        <item x="54"/>
        <item x="7"/>
        <item x="8"/>
        <item x="47"/>
        <item x="42"/>
        <item x="56"/>
        <item x="31"/>
        <item x="87"/>
        <item x="9"/>
        <item x="4"/>
        <item x="39"/>
        <item x="88"/>
        <item x="3"/>
        <item x="92"/>
        <item x="63"/>
        <item x="93"/>
        <item x="2"/>
        <item x="62"/>
        <item x="61"/>
        <item x="33"/>
        <item x="90"/>
        <item x="11"/>
        <item x="32"/>
        <item x="37"/>
        <item x="89"/>
        <item x="30"/>
        <item x="27"/>
        <item x="38"/>
        <item x="98"/>
        <item t="default"/>
      </items>
    </pivotField>
    <pivotField dataField="1" compact="0" showAll="0">
      <items count="99">
        <item x="96"/>
        <item x="13"/>
        <item x="23"/>
        <item x="19"/>
        <item x="25"/>
        <item x="22"/>
        <item x="12"/>
        <item x="28"/>
        <item x="63"/>
        <item x="64"/>
        <item x="20"/>
        <item x="6"/>
        <item x="21"/>
        <item x="81"/>
        <item x="78"/>
        <item x="73"/>
        <item x="29"/>
        <item x="65"/>
        <item x="79"/>
        <item x="92"/>
        <item x="18"/>
        <item x="66"/>
        <item x="15"/>
        <item x="14"/>
        <item x="80"/>
        <item x="93"/>
        <item x="40"/>
        <item x="89"/>
        <item x="50"/>
        <item x="68"/>
        <item x="5"/>
        <item x="71"/>
        <item x="45"/>
        <item x="1"/>
        <item x="72"/>
        <item x="83"/>
        <item x="77"/>
        <item x="74"/>
        <item x="16"/>
        <item x="76"/>
        <item x="49"/>
        <item x="0"/>
        <item x="57"/>
        <item x="84"/>
        <item x="75"/>
        <item x="85"/>
        <item x="67"/>
        <item x="42"/>
        <item x="26"/>
        <item x="58"/>
        <item x="97"/>
        <item x="51"/>
        <item x="59"/>
        <item x="10"/>
        <item x="17"/>
        <item x="70"/>
        <item x="34"/>
        <item x="56"/>
        <item x="94"/>
        <item x="82"/>
        <item x="69"/>
        <item x="39"/>
        <item x="24"/>
        <item x="44"/>
        <item x="35"/>
        <item x="52"/>
        <item x="54"/>
        <item x="48"/>
        <item x="43"/>
        <item x="7"/>
        <item x="47"/>
        <item x="53"/>
        <item x="8"/>
        <item x="46"/>
        <item x="41"/>
        <item x="55"/>
        <item x="31"/>
        <item x="86"/>
        <item x="9"/>
        <item x="4"/>
        <item x="38"/>
        <item x="3"/>
        <item x="90"/>
        <item x="62"/>
        <item x="91"/>
        <item x="2"/>
        <item x="61"/>
        <item x="60"/>
        <item x="33"/>
        <item x="88"/>
        <item x="11"/>
        <item x="27"/>
        <item x="32"/>
        <item x="36"/>
        <item x="87"/>
        <item x="30"/>
        <item x="37"/>
        <item x="95"/>
        <item t="default"/>
      </items>
    </pivotField>
    <pivotField dataField="1" compact="0" showAll="0">
      <items count="9">
        <item x="0"/>
        <item x="5"/>
        <item x="2"/>
        <item x="7"/>
        <item x="4"/>
        <item x="1"/>
        <item x="6"/>
        <item x="3"/>
        <item t="default"/>
      </items>
    </pivotField>
    <pivotField compact="0" showAll="0">
      <items count="34">
        <item x="0"/>
        <item x="4"/>
        <item x="31"/>
        <item x="9"/>
        <item x="29"/>
        <item x="3"/>
        <item x="14"/>
        <item x="2"/>
        <item x="21"/>
        <item x="16"/>
        <item x="20"/>
        <item x="24"/>
        <item x="28"/>
        <item x="25"/>
        <item x="26"/>
        <item x="13"/>
        <item x="11"/>
        <item x="17"/>
        <item x="22"/>
        <item x="23"/>
        <item x="19"/>
        <item x="32"/>
        <item x="18"/>
        <item x="15"/>
        <item x="27"/>
        <item x="8"/>
        <item x="1"/>
        <item x="7"/>
        <item x="6"/>
        <item x="12"/>
        <item x="5"/>
        <item x="30"/>
        <item x="10"/>
        <item t="default"/>
      </items>
    </pivotField>
    <pivotField compact="0" showAll="0">
      <items count="128">
        <item x="111"/>
        <item x="79"/>
        <item x="50"/>
        <item x="125"/>
        <item x="10"/>
        <item x="58"/>
        <item x="124"/>
        <item x="25"/>
        <item x="9"/>
        <item x="86"/>
        <item x="84"/>
        <item x="90"/>
        <item x="49"/>
        <item x="64"/>
        <item x="39"/>
        <item x="19"/>
        <item x="38"/>
        <item x="29"/>
        <item x="28"/>
        <item x="24"/>
        <item x="48"/>
        <item x="15"/>
        <item x="62"/>
        <item x="101"/>
        <item x="55"/>
        <item x="20"/>
        <item x="66"/>
        <item x="83"/>
        <item x="60"/>
        <item x="102"/>
        <item x="45"/>
        <item x="7"/>
        <item x="69"/>
        <item x="34"/>
        <item x="36"/>
        <item x="21"/>
        <item x="53"/>
        <item x="93"/>
        <item x="41"/>
        <item x="57"/>
        <item x="85"/>
        <item x="18"/>
        <item x="5"/>
        <item x="67"/>
        <item x="61"/>
        <item x="27"/>
        <item x="78"/>
        <item x="42"/>
        <item x="56"/>
        <item x="2"/>
        <item x="71"/>
        <item x="33"/>
        <item x="1"/>
        <item x="59"/>
        <item x="63"/>
        <item x="54"/>
        <item x="40"/>
        <item x="106"/>
        <item x="65"/>
        <item x="68"/>
        <item x="6"/>
        <item x="30"/>
        <item x="26"/>
        <item x="96"/>
        <item x="112"/>
        <item x="98"/>
        <item x="13"/>
        <item x="123"/>
        <item x="115"/>
        <item x="31"/>
        <item x="108"/>
        <item x="0"/>
        <item x="89"/>
        <item x="97"/>
        <item x="88"/>
        <item x="32"/>
        <item x="17"/>
        <item x="121"/>
        <item x="117"/>
        <item x="11"/>
        <item x="114"/>
        <item x="12"/>
        <item x="44"/>
        <item x="35"/>
        <item x="8"/>
        <item x="3"/>
        <item x="43"/>
        <item x="81"/>
        <item x="52"/>
        <item x="118"/>
        <item x="95"/>
        <item x="76"/>
        <item x="92"/>
        <item x="94"/>
        <item x="14"/>
        <item x="77"/>
        <item x="120"/>
        <item x="91"/>
        <item x="104"/>
        <item x="82"/>
        <item x="113"/>
        <item x="23"/>
        <item x="126"/>
        <item x="87"/>
        <item x="122"/>
        <item x="80"/>
        <item x="109"/>
        <item x="107"/>
        <item x="4"/>
        <item x="103"/>
        <item x="73"/>
        <item x="46"/>
        <item x="105"/>
        <item x="99"/>
        <item x="47"/>
        <item x="116"/>
        <item x="16"/>
        <item x="75"/>
        <item x="72"/>
        <item x="70"/>
        <item x="74"/>
        <item x="51"/>
        <item x="37"/>
        <item x="110"/>
        <item x="119"/>
        <item x="100"/>
        <item x="22"/>
        <item t="default"/>
      </items>
    </pivotField>
    <pivotField compact="0" showAll="0">
      <items count="150">
        <item x="135"/>
        <item x="124"/>
        <item x="134"/>
        <item x="87"/>
        <item x="115"/>
        <item x="10"/>
        <item x="59"/>
        <item x="147"/>
        <item x="46"/>
        <item x="144"/>
        <item x="54"/>
        <item x="94"/>
        <item x="25"/>
        <item x="39"/>
        <item x="129"/>
        <item x="145"/>
        <item x="143"/>
        <item x="40"/>
        <item x="29"/>
        <item x="9"/>
        <item x="138"/>
        <item x="136"/>
        <item x="99"/>
        <item x="49"/>
        <item x="75"/>
        <item x="24"/>
        <item x="116"/>
        <item x="65"/>
        <item x="45"/>
        <item x="15"/>
        <item x="21"/>
        <item x="68"/>
        <item x="56"/>
        <item x="20"/>
        <item x="127"/>
        <item x="86"/>
        <item x="67"/>
        <item x="111"/>
        <item x="63"/>
        <item x="92"/>
        <item x="30"/>
        <item x="17"/>
        <item x="112"/>
        <item x="72"/>
        <item x="34"/>
        <item x="61"/>
        <item x="82"/>
        <item x="53"/>
        <item x="102"/>
        <item x="36"/>
        <item x="73"/>
        <item x="22"/>
        <item x="98"/>
        <item x="146"/>
        <item x="83"/>
        <item x="7"/>
        <item x="2"/>
        <item x="126"/>
        <item x="80"/>
        <item x="57"/>
        <item x="93"/>
        <item x="58"/>
        <item x="27"/>
        <item x="64"/>
        <item x="28"/>
        <item x="91"/>
        <item x="19"/>
        <item x="35"/>
        <item x="69"/>
        <item x="62"/>
        <item x="42"/>
        <item x="60"/>
        <item x="1"/>
        <item x="81"/>
        <item x="26"/>
        <item x="32"/>
        <item x="55"/>
        <item x="118"/>
        <item x="41"/>
        <item x="13"/>
        <item x="110"/>
        <item x="120"/>
        <item x="121"/>
        <item x="125"/>
        <item x="70"/>
        <item x="97"/>
        <item x="66"/>
        <item x="31"/>
        <item x="142"/>
        <item x="105"/>
        <item x="6"/>
        <item x="140"/>
        <item x="96"/>
        <item x="106"/>
        <item x="131"/>
        <item x="18"/>
        <item x="33"/>
        <item x="107"/>
        <item x="11"/>
        <item x="130"/>
        <item x="12"/>
        <item x="0"/>
        <item x="37"/>
        <item x="133"/>
        <item x="3"/>
        <item x="44"/>
        <item x="84"/>
        <item x="43"/>
        <item x="52"/>
        <item x="8"/>
        <item x="89"/>
        <item x="85"/>
        <item x="103"/>
        <item x="14"/>
        <item x="104"/>
        <item x="78"/>
        <item x="79"/>
        <item x="139"/>
        <item x="101"/>
        <item x="76"/>
        <item x="100"/>
        <item x="90"/>
        <item x="128"/>
        <item x="23"/>
        <item x="122"/>
        <item x="141"/>
        <item x="88"/>
        <item x="114"/>
        <item x="95"/>
        <item x="148"/>
        <item x="119"/>
        <item x="47"/>
        <item x="48"/>
        <item x="4"/>
        <item x="117"/>
        <item x="113"/>
        <item x="108"/>
        <item x="132"/>
        <item x="51"/>
        <item x="16"/>
        <item x="74"/>
        <item x="71"/>
        <item x="77"/>
        <item x="50"/>
        <item x="38"/>
        <item x="123"/>
        <item x="137"/>
        <item x="109"/>
        <item x="5"/>
        <item t="default"/>
      </items>
    </pivotField>
    <pivotField compact="0" showAll="0">
      <items count="25">
        <item x="1"/>
        <item x="0"/>
        <item x="4"/>
        <item x="3"/>
        <item x="19"/>
        <item x="13"/>
        <item x="16"/>
        <item x="10"/>
        <item x="2"/>
        <item x="14"/>
        <item x="18"/>
        <item x="15"/>
        <item x="17"/>
        <item x="9"/>
        <item x="22"/>
        <item x="8"/>
        <item x="21"/>
        <item x="7"/>
        <item x="12"/>
        <item x="5"/>
        <item x="11"/>
        <item x="23"/>
        <item x="20"/>
        <item x="6"/>
        <item t="default"/>
      </items>
    </pivotField>
    <pivotField compact="0" showAll="0">
      <items count="102">
        <item x="27"/>
        <item x="10"/>
        <item x="86"/>
        <item x="5"/>
        <item x="6"/>
        <item x="33"/>
        <item x="73"/>
        <item x="20"/>
        <item x="80"/>
        <item x="17"/>
        <item x="91"/>
        <item x="92"/>
        <item x="13"/>
        <item x="29"/>
        <item x="50"/>
        <item x="15"/>
        <item x="67"/>
        <item x="21"/>
        <item x="66"/>
        <item x="40"/>
        <item x="30"/>
        <item x="97"/>
        <item x="22"/>
        <item x="65"/>
        <item x="49"/>
        <item x="57"/>
        <item x="77"/>
        <item x="26"/>
        <item x="11"/>
        <item x="58"/>
        <item x="98"/>
        <item x="51"/>
        <item x="19"/>
        <item x="59"/>
        <item x="23"/>
        <item x="72"/>
        <item x="56"/>
        <item x="2"/>
        <item x="12"/>
        <item x="43"/>
        <item x="1"/>
        <item x="74"/>
        <item x="35"/>
        <item x="34"/>
        <item x="18"/>
        <item x="28"/>
        <item x="52"/>
        <item x="54"/>
        <item x="48"/>
        <item x="45"/>
        <item x="8"/>
        <item x="88"/>
        <item x="31"/>
        <item x="47"/>
        <item x="53"/>
        <item x="36"/>
        <item x="46"/>
        <item x="44"/>
        <item x="24"/>
        <item x="69"/>
        <item x="99"/>
        <item x="55"/>
        <item x="75"/>
        <item x="9"/>
        <item x="3"/>
        <item x="0"/>
        <item x="64"/>
        <item x="14"/>
        <item x="76"/>
        <item x="61"/>
        <item x="7"/>
        <item x="94"/>
        <item x="87"/>
        <item x="60"/>
        <item x="70"/>
        <item x="95"/>
        <item x="96"/>
        <item x="71"/>
        <item x="25"/>
        <item x="39"/>
        <item x="68"/>
        <item x="84"/>
        <item x="42"/>
        <item x="83"/>
        <item x="82"/>
        <item x="81"/>
        <item x="4"/>
        <item x="78"/>
        <item x="89"/>
        <item x="100"/>
        <item x="38"/>
        <item x="32"/>
        <item x="37"/>
        <item x="41"/>
        <item x="62"/>
        <item x="85"/>
        <item x="16"/>
        <item x="63"/>
        <item x="93"/>
        <item x="79"/>
        <item x="90"/>
        <item t="default"/>
      </items>
    </pivotField>
    <pivotField compact="0" showAll="0">
      <items count="134">
        <item x="50"/>
        <item x="30"/>
        <item x="11"/>
        <item x="123"/>
        <item x="43"/>
        <item x="5"/>
        <item x="113"/>
        <item x="7"/>
        <item x="94"/>
        <item x="6"/>
        <item x="89"/>
        <item x="84"/>
        <item x="107"/>
        <item x="38"/>
        <item x="44"/>
        <item x="92"/>
        <item x="21"/>
        <item x="39"/>
        <item x="27"/>
        <item x="117"/>
        <item x="18"/>
        <item x="49"/>
        <item x="14"/>
        <item x="16"/>
        <item x="90"/>
        <item x="33"/>
        <item x="55"/>
        <item x="63"/>
        <item x="34"/>
        <item x="93"/>
        <item x="35"/>
        <item x="48"/>
        <item x="59"/>
        <item x="22"/>
        <item x="104"/>
        <item x="95"/>
        <item x="24"/>
        <item x="83"/>
        <item x="29"/>
        <item x="114"/>
        <item x="99"/>
        <item x="130"/>
        <item x="66"/>
        <item x="23"/>
        <item x="128"/>
        <item x="98"/>
        <item x="109"/>
        <item x="80"/>
        <item x="2"/>
        <item x="103"/>
        <item x="129"/>
        <item x="88"/>
        <item x="73"/>
        <item x="71"/>
        <item x="20"/>
        <item x="12"/>
        <item x="121"/>
        <item x="13"/>
        <item x="41"/>
        <item x="115"/>
        <item x="1"/>
        <item x="70"/>
        <item x="74"/>
        <item x="64"/>
        <item x="19"/>
        <item x="54"/>
        <item x="28"/>
        <item x="40"/>
        <item x="72"/>
        <item x="32"/>
        <item x="58"/>
        <item x="67"/>
        <item x="100"/>
        <item x="122"/>
        <item x="9"/>
        <item x="62"/>
        <item x="57"/>
        <item x="36"/>
        <item x="81"/>
        <item x="42"/>
        <item x="65"/>
        <item x="82"/>
        <item x="69"/>
        <item x="60"/>
        <item x="118"/>
        <item x="3"/>
        <item x="61"/>
        <item x="96"/>
        <item x="86"/>
        <item x="56"/>
        <item x="68"/>
        <item x="131"/>
        <item x="10"/>
        <item x="15"/>
        <item x="79"/>
        <item x="78"/>
        <item x="31"/>
        <item x="25"/>
        <item x="8"/>
        <item x="0"/>
        <item x="97"/>
        <item x="125"/>
        <item x="127"/>
        <item x="87"/>
        <item x="116"/>
        <item x="26"/>
        <item x="126"/>
        <item x="91"/>
        <item x="85"/>
        <item x="47"/>
        <item x="111"/>
        <item x="106"/>
        <item x="53"/>
        <item x="105"/>
        <item x="110"/>
        <item x="108"/>
        <item x="4"/>
        <item x="101"/>
        <item x="76"/>
        <item x="119"/>
        <item x="75"/>
        <item x="46"/>
        <item x="45"/>
        <item x="132"/>
        <item x="51"/>
        <item x="37"/>
        <item x="112"/>
        <item x="77"/>
        <item x="52"/>
        <item x="17"/>
        <item x="124"/>
        <item x="102"/>
        <item x="120"/>
        <item t="default"/>
      </items>
    </pivotField>
    <pivotField compact="0" showAll="0">
      <items count="168">
        <item x="43"/>
        <item x="142"/>
        <item x="130"/>
        <item x="147"/>
        <item x="12"/>
        <item x="10"/>
        <item x="8"/>
        <item x="140"/>
        <item x="134"/>
        <item x="100"/>
        <item x="109"/>
        <item x="103"/>
        <item x="138"/>
        <item x="139"/>
        <item x="87"/>
        <item x="19"/>
        <item x="38"/>
        <item x="37"/>
        <item x="146"/>
        <item x="145"/>
        <item x="27"/>
        <item x="155"/>
        <item x="143"/>
        <item x="13"/>
        <item x="111"/>
        <item x="28"/>
        <item x="96"/>
        <item x="26"/>
        <item x="25"/>
        <item x="110"/>
        <item x="112"/>
        <item x="101"/>
        <item x="5"/>
        <item x="4"/>
        <item x="6"/>
        <item x="40"/>
        <item x="24"/>
        <item x="15"/>
        <item x="148"/>
        <item x="39"/>
        <item x="137"/>
        <item x="89"/>
        <item x="144"/>
        <item x="162"/>
        <item x="161"/>
        <item x="164"/>
        <item x="160"/>
        <item x="3"/>
        <item x="132"/>
        <item x="104"/>
        <item x="165"/>
        <item x="122"/>
        <item x="159"/>
        <item x="106"/>
        <item x="116"/>
        <item x="154"/>
        <item x="34"/>
        <item x="33"/>
        <item x="149"/>
        <item x="99"/>
        <item x="32"/>
        <item x="166"/>
        <item x="85"/>
        <item x="107"/>
        <item x="124"/>
        <item x="114"/>
        <item x="86"/>
        <item x="156"/>
        <item x="153"/>
        <item x="98"/>
        <item x="157"/>
        <item x="158"/>
        <item x="57"/>
        <item x="108"/>
        <item x="129"/>
        <item x="90"/>
        <item x="125"/>
        <item x="93"/>
        <item x="20"/>
        <item x="88"/>
        <item x="131"/>
        <item x="66"/>
        <item x="119"/>
        <item x="123"/>
        <item x="77"/>
        <item x="79"/>
        <item x="163"/>
        <item x="17"/>
        <item x="91"/>
        <item x="133"/>
        <item x="113"/>
        <item x="121"/>
        <item x="120"/>
        <item x="94"/>
        <item x="92"/>
        <item x="150"/>
        <item x="64"/>
        <item x="95"/>
        <item x="128"/>
        <item x="58"/>
        <item x="97"/>
        <item x="84"/>
        <item x="67"/>
        <item x="62"/>
        <item x="71"/>
        <item x="76"/>
        <item x="68"/>
        <item x="80"/>
        <item x="75"/>
        <item x="56"/>
        <item x="69"/>
        <item x="72"/>
        <item x="65"/>
        <item x="60"/>
        <item x="78"/>
        <item x="74"/>
        <item x="63"/>
        <item x="59"/>
        <item x="73"/>
        <item x="82"/>
        <item x="81"/>
        <item x="31"/>
        <item x="18"/>
        <item x="29"/>
        <item x="16"/>
        <item x="135"/>
        <item x="141"/>
        <item x="41"/>
        <item x="23"/>
        <item x="102"/>
        <item x="21"/>
        <item x="61"/>
        <item x="70"/>
        <item x="22"/>
        <item x="105"/>
        <item x="53"/>
        <item x="30"/>
        <item x="55"/>
        <item x="83"/>
        <item x="117"/>
        <item x="1"/>
        <item x="2"/>
        <item x="0"/>
        <item x="35"/>
        <item x="136"/>
        <item x="115"/>
        <item x="54"/>
        <item x="45"/>
        <item x="151"/>
        <item x="7"/>
        <item x="50"/>
        <item x="152"/>
        <item x="52"/>
        <item x="14"/>
        <item x="118"/>
        <item x="11"/>
        <item x="46"/>
        <item x="47"/>
        <item x="51"/>
        <item x="36"/>
        <item x="126"/>
        <item x="127"/>
        <item x="9"/>
        <item x="42"/>
        <item x="44"/>
        <item x="49"/>
        <item x="48"/>
        <item t="default"/>
      </items>
    </pivotField>
    <pivotField compact="0" showAll="0">
      <items count="115">
        <item x="44"/>
        <item x="46"/>
        <item x="37"/>
        <item x="13"/>
        <item x="39"/>
        <item x="7"/>
        <item x="36"/>
        <item x="110"/>
        <item x="82"/>
        <item x="83"/>
        <item x="8"/>
        <item x="38"/>
        <item x="10"/>
        <item x="107"/>
        <item x="6"/>
        <item x="12"/>
        <item x="9"/>
        <item x="45"/>
        <item x="92"/>
        <item x="87"/>
        <item x="65"/>
        <item x="74"/>
        <item x="68"/>
        <item x="61"/>
        <item x="19"/>
        <item x="30"/>
        <item x="31"/>
        <item x="67"/>
        <item x="32"/>
        <item x="108"/>
        <item x="91"/>
        <item x="53"/>
        <item x="59"/>
        <item x="60"/>
        <item x="75"/>
        <item x="72"/>
        <item x="64"/>
        <item x="63"/>
        <item x="20"/>
        <item x="17"/>
        <item x="23"/>
        <item x="48"/>
        <item x="24"/>
        <item x="105"/>
        <item x="76"/>
        <item x="104"/>
        <item x="52"/>
        <item x="84"/>
        <item x="88"/>
        <item x="27"/>
        <item x="89"/>
        <item x="85"/>
        <item x="73"/>
        <item x="101"/>
        <item x="66"/>
        <item x="98"/>
        <item x="96"/>
        <item x="11"/>
        <item x="21"/>
        <item x="103"/>
        <item x="95"/>
        <item x="49"/>
        <item x="47"/>
        <item x="54"/>
        <item x="113"/>
        <item x="109"/>
        <item x="50"/>
        <item x="106"/>
        <item x="51"/>
        <item x="16"/>
        <item x="33"/>
        <item x="22"/>
        <item x="15"/>
        <item x="97"/>
        <item x="62"/>
        <item x="94"/>
        <item x="111"/>
        <item x="69"/>
        <item x="81"/>
        <item x="71"/>
        <item x="58"/>
        <item x="78"/>
        <item x="102"/>
        <item x="90"/>
        <item x="56"/>
        <item x="55"/>
        <item x="18"/>
        <item x="25"/>
        <item x="93"/>
        <item x="34"/>
        <item x="70"/>
        <item x="26"/>
        <item x="79"/>
        <item x="28"/>
        <item x="77"/>
        <item x="86"/>
        <item x="112"/>
        <item x="5"/>
        <item x="57"/>
        <item x="1"/>
        <item x="29"/>
        <item x="3"/>
        <item x="0"/>
        <item x="2"/>
        <item x="99"/>
        <item x="41"/>
        <item x="100"/>
        <item x="43"/>
        <item x="14"/>
        <item x="80"/>
        <item x="42"/>
        <item x="4"/>
        <item x="35"/>
        <item x="40"/>
        <item t="default"/>
      </items>
    </pivotField>
    <pivotField compact="0" showAll="0">
      <items count="6">
        <item x="4"/>
        <item x="0"/>
        <item x="1"/>
        <item x="3"/>
        <item x="2"/>
        <item t="default"/>
      </items>
    </pivotField>
    <pivotField compact="0" showAll="0">
      <items count="99">
        <item x="96"/>
        <item x="13"/>
        <item x="23"/>
        <item x="19"/>
        <item x="25"/>
        <item x="22"/>
        <item x="12"/>
        <item x="28"/>
        <item x="63"/>
        <item x="64"/>
        <item x="20"/>
        <item x="6"/>
        <item x="21"/>
        <item x="81"/>
        <item x="78"/>
        <item x="73"/>
        <item x="29"/>
        <item x="65"/>
        <item x="79"/>
        <item x="92"/>
        <item x="18"/>
        <item x="66"/>
        <item x="15"/>
        <item x="14"/>
        <item x="80"/>
        <item x="93"/>
        <item x="40"/>
        <item x="89"/>
        <item x="50"/>
        <item x="68"/>
        <item x="5"/>
        <item x="71"/>
        <item x="45"/>
        <item x="1"/>
        <item x="72"/>
        <item x="83"/>
        <item x="77"/>
        <item x="74"/>
        <item x="16"/>
        <item x="76"/>
        <item x="49"/>
        <item x="0"/>
        <item x="57"/>
        <item x="84"/>
        <item x="75"/>
        <item x="85"/>
        <item x="67"/>
        <item x="42"/>
        <item x="26"/>
        <item x="58"/>
        <item x="97"/>
        <item x="51"/>
        <item x="59"/>
        <item x="10"/>
        <item x="17"/>
        <item x="70"/>
        <item x="34"/>
        <item x="56"/>
        <item x="94"/>
        <item x="82"/>
        <item x="69"/>
        <item x="39"/>
        <item x="24"/>
        <item x="44"/>
        <item x="35"/>
        <item x="52"/>
        <item x="54"/>
        <item x="48"/>
        <item x="43"/>
        <item x="7"/>
        <item x="47"/>
        <item x="53"/>
        <item x="8"/>
        <item x="46"/>
        <item x="41"/>
        <item x="55"/>
        <item x="31"/>
        <item x="86"/>
        <item x="9"/>
        <item x="4"/>
        <item x="38"/>
        <item x="3"/>
        <item x="90"/>
        <item x="62"/>
        <item x="91"/>
        <item x="2"/>
        <item x="61"/>
        <item x="60"/>
        <item x="33"/>
        <item x="88"/>
        <item x="11"/>
        <item x="27"/>
        <item x="32"/>
        <item x="36"/>
        <item x="87"/>
        <item x="30"/>
        <item x="37"/>
        <item x="95"/>
        <item t="default"/>
      </items>
    </pivotField>
    <pivotField dataField="1" compact="0" showAll="0">
      <items count="50">
        <item x="6"/>
        <item x="47"/>
        <item x="5"/>
        <item x="25"/>
        <item x="1"/>
        <item x="0"/>
        <item x="43"/>
        <item x="13"/>
        <item x="46"/>
        <item x="19"/>
        <item x="48"/>
        <item x="16"/>
        <item x="7"/>
        <item x="8"/>
        <item x="12"/>
        <item x="44"/>
        <item x="10"/>
        <item x="4"/>
        <item x="3"/>
        <item x="42"/>
        <item x="14"/>
        <item x="45"/>
        <item x="2"/>
        <item x="41"/>
        <item x="40"/>
        <item x="15"/>
        <item x="11"/>
        <item x="17"/>
        <item x="18"/>
        <item x="9"/>
        <item x="20"/>
        <item x="21"/>
        <item x="22"/>
        <item x="23"/>
        <item x="24"/>
        <item x="26"/>
        <item x="27"/>
        <item x="28"/>
        <item x="29"/>
        <item x="30"/>
        <item x="31"/>
        <item x="32"/>
        <item x="33"/>
        <item x="34"/>
        <item x="35"/>
        <item x="36"/>
        <item x="37"/>
        <item x="38"/>
        <item x="39"/>
        <item t="default"/>
      </items>
    </pivotField>
    <pivotField dataField="1" compact="0" showAll="0">
      <items count="42">
        <item x="39"/>
        <item x="10"/>
        <item x="9"/>
        <item x="12"/>
        <item x="3"/>
        <item x="14"/>
        <item x="16"/>
        <item x="19"/>
        <item x="8"/>
        <item x="20"/>
        <item x="31"/>
        <item x="4"/>
        <item x="37"/>
        <item x="22"/>
        <item x="1"/>
        <item x="26"/>
        <item x="33"/>
        <item x="30"/>
        <item x="27"/>
        <item x="6"/>
        <item x="29"/>
        <item x="5"/>
        <item x="34"/>
        <item x="28"/>
        <item x="21"/>
        <item x="13"/>
        <item x="40"/>
        <item x="25"/>
        <item x="2"/>
        <item x="7"/>
        <item x="24"/>
        <item x="18"/>
        <item x="32"/>
        <item x="23"/>
        <item x="11"/>
        <item x="38"/>
        <item x="35"/>
        <item x="36"/>
        <item x="17"/>
        <item x="15"/>
        <item x="0"/>
        <item t="default"/>
      </items>
    </pivotField>
    <pivotField dataField="1" compact="0" showAll="0">
      <items count="24">
        <item x="2"/>
        <item x="14"/>
        <item x="13"/>
        <item x="7"/>
        <item x="9"/>
        <item x="10"/>
        <item x="11"/>
        <item x="5"/>
        <item x="4"/>
        <item x="6"/>
        <item x="20"/>
        <item x="16"/>
        <item x="15"/>
        <item x="17"/>
        <item x="21"/>
        <item x="19"/>
        <item x="3"/>
        <item x="18"/>
        <item x="22"/>
        <item x="1"/>
        <item x="12"/>
        <item x="8"/>
        <item x="0"/>
        <item t="default"/>
      </items>
    </pivotField>
    <pivotField dataField="1" compact="0" showAll="0">
      <items count="5">
        <item x="1"/>
        <item x="3"/>
        <item x="0"/>
        <item x="2"/>
        <item t="default"/>
      </items>
    </pivotField>
  </pivotFields>
  <rowFields count="3">
    <field x="1"/>
    <field x="2"/>
    <field x="3"/>
  </rowFields>
  <rowItems count="45">
    <i>
      <x/>
    </i>
    <i r="1">
      <x/>
    </i>
    <i r="2">
      <x v="17"/>
    </i>
    <i r="2">
      <x v="18"/>
    </i>
    <i r="1">
      <x v="2"/>
    </i>
    <i r="2">
      <x v="7"/>
    </i>
    <i r="2">
      <x v="9"/>
    </i>
    <i r="2">
      <x v="14"/>
    </i>
    <i r="1">
      <x v="4"/>
    </i>
    <i r="2">
      <x v="20"/>
    </i>
    <i r="1">
      <x v="8"/>
    </i>
    <i r="2">
      <x v="21"/>
    </i>
    <i r="1">
      <x v="10"/>
    </i>
    <i r="2">
      <x v="23"/>
    </i>
    <i r="2">
      <x v="24"/>
    </i>
    <i r="1">
      <x v="12"/>
    </i>
    <i r="2">
      <x v="22"/>
    </i>
    <i>
      <x v="1"/>
    </i>
    <i r="1">
      <x v="3"/>
    </i>
    <i r="2">
      <x v="19"/>
    </i>
    <i>
      <x v="2"/>
    </i>
    <i r="1">
      <x v="1"/>
    </i>
    <i r="2">
      <x v="5"/>
    </i>
    <i r="1">
      <x v="5"/>
    </i>
    <i r="2">
      <x v="1"/>
    </i>
    <i r="2">
      <x v="6"/>
    </i>
    <i r="1">
      <x v="11"/>
    </i>
    <i r="2">
      <x v="8"/>
    </i>
    <i>
      <x v="3"/>
    </i>
    <i r="1">
      <x v="6"/>
    </i>
    <i r="2">
      <x v="4"/>
    </i>
    <i r="1">
      <x v="7"/>
    </i>
    <i r="2">
      <x v="2"/>
    </i>
    <i r="2">
      <x v="10"/>
    </i>
    <i r="2">
      <x v="11"/>
    </i>
    <i r="2">
      <x v="13"/>
    </i>
    <i r="2">
      <x v="15"/>
    </i>
    <i r="1">
      <x v="9"/>
    </i>
    <i r="2">
      <x v="3"/>
    </i>
    <i r="2">
      <x v="12"/>
    </i>
    <i r="2">
      <x v="16"/>
    </i>
    <i>
      <x v="4"/>
    </i>
    <i r="1">
      <x v="13"/>
    </i>
    <i r="2">
      <x/>
    </i>
    <i t="grand">
      <x/>
    </i>
  </rowItems>
  <colFields count="1">
    <field x="-2"/>
  </colFields>
  <colItems count="8">
    <i>
      <x/>
    </i>
    <i i="1">
      <x v="1"/>
    </i>
    <i i="2">
      <x v="2"/>
    </i>
    <i i="3">
      <x v="3"/>
    </i>
    <i i="4">
      <x v="4"/>
    </i>
    <i i="5">
      <x v="5"/>
    </i>
    <i i="6">
      <x v="6"/>
    </i>
    <i i="7">
      <x v="7"/>
    </i>
  </colItems>
  <dataFields count="8">
    <dataField name="计数项:项目名称" fld="6" subtotal="count" baseField="0" baseItem="0"/>
    <dataField name="求和项:项目预算总投资" fld="14" baseField="0" baseItem="0"/>
    <dataField name="求和项:衔接资金" fld="15" baseField="0" baseItem="0"/>
    <dataField name="求和项:自筹资金" fld="16" baseField="0" baseItem="0"/>
    <dataField name="求和项:中央资金" fld="27" baseField="0" baseItem="0"/>
    <dataField name="求和项:省级资金" fld="28" baseField="0" baseItem="0"/>
    <dataField name="求和项:市级资金" fld="29" baseField="0" baseItem="0"/>
    <dataField name="求和项:县级资金" fld="30" baseField="0" baseItem="0"/>
  </dataFields>
  <formats count="213">
    <format dxfId="0">
      <pivotArea type="all" dataOnly="0" outline="0" fieldPosition="0"/>
    </format>
    <format dxfId="1">
      <pivotArea type="all" dataOnly="0" outline="0" fieldPosition="0"/>
    </format>
    <format dxfId="2">
      <pivotArea dataOnly="0" labelOnly="1" fieldPosition="0">
        <references count="1">
          <reference field="1" count="0" defaultSubtotal="1"/>
        </references>
      </pivotArea>
    </format>
    <format dxfId="3">
      <pivotArea dataOnly="0" labelOnly="1" fieldPosition="0">
        <references count="2">
          <reference field="2" count="1">
            <x v="0"/>
          </reference>
          <reference field="1" count="1" selected="0">
            <x v="0"/>
          </reference>
        </references>
      </pivotArea>
    </format>
    <format dxfId="4">
      <pivotArea dataOnly="0" labelOnly="1" fieldPosition="0">
        <references count="2">
          <reference field="2" count="1">
            <x v="2"/>
          </reference>
          <reference field="1" count="1" selected="0">
            <x v="0"/>
          </reference>
        </references>
      </pivotArea>
    </format>
    <format dxfId="5">
      <pivotArea dataOnly="0" labelOnly="1" fieldPosition="0">
        <references count="2">
          <reference field="2" count="1">
            <x v="4"/>
          </reference>
          <reference field="1" count="1" selected="0">
            <x v="0"/>
          </reference>
        </references>
      </pivotArea>
    </format>
    <format dxfId="6">
      <pivotArea dataOnly="0" labelOnly="1" fieldPosition="0">
        <references count="2">
          <reference field="2" count="1">
            <x v="8"/>
          </reference>
          <reference field="1" count="1" selected="0">
            <x v="0"/>
          </reference>
        </references>
      </pivotArea>
    </format>
    <format dxfId="7">
      <pivotArea dataOnly="0" labelOnly="1" fieldPosition="0">
        <references count="2">
          <reference field="2" count="1">
            <x v="10"/>
          </reference>
          <reference field="1" count="1" selected="0">
            <x v="0"/>
          </reference>
        </references>
      </pivotArea>
    </format>
    <format dxfId="8">
      <pivotArea dataOnly="0" labelOnly="1" fieldPosition="0">
        <references count="2">
          <reference field="2" count="1">
            <x v="12"/>
          </reference>
          <reference field="1" count="1" selected="0">
            <x v="0"/>
          </reference>
        </references>
      </pivotArea>
    </format>
    <format dxfId="9">
      <pivotArea dataOnly="0" labelOnly="1" fieldPosition="0">
        <references count="2">
          <reference field="2" count="1">
            <x v="3"/>
          </reference>
          <reference field="1" count="1" selected="0">
            <x v="1"/>
          </reference>
        </references>
      </pivotArea>
    </format>
    <format dxfId="10">
      <pivotArea dataOnly="0" labelOnly="1" fieldPosition="0">
        <references count="2">
          <reference field="2" count="1">
            <x v="1"/>
          </reference>
          <reference field="1" count="1" selected="0">
            <x v="2"/>
          </reference>
        </references>
      </pivotArea>
    </format>
    <format dxfId="11">
      <pivotArea dataOnly="0" labelOnly="1" fieldPosition="0">
        <references count="2">
          <reference field="2" count="1">
            <x v="5"/>
          </reference>
          <reference field="1" count="1" selected="0">
            <x v="2"/>
          </reference>
        </references>
      </pivotArea>
    </format>
    <format dxfId="12">
      <pivotArea dataOnly="0" labelOnly="1" fieldPosition="0">
        <references count="2">
          <reference field="2" count="1">
            <x v="11"/>
          </reference>
          <reference field="1" count="1" selected="0">
            <x v="2"/>
          </reference>
        </references>
      </pivotArea>
    </format>
    <format dxfId="13">
      <pivotArea dataOnly="0" labelOnly="1" fieldPosition="0">
        <references count="2">
          <reference field="2" count="1">
            <x v="6"/>
          </reference>
          <reference field="1" count="1" selected="0">
            <x v="3"/>
          </reference>
        </references>
      </pivotArea>
    </format>
    <format dxfId="14">
      <pivotArea dataOnly="0" labelOnly="1" fieldPosition="0">
        <references count="2">
          <reference field="2" count="1">
            <x v="7"/>
          </reference>
          <reference field="1" count="1" selected="0">
            <x v="3"/>
          </reference>
        </references>
      </pivotArea>
    </format>
    <format dxfId="15">
      <pivotArea dataOnly="0" labelOnly="1" fieldPosition="0">
        <references count="2">
          <reference field="2" count="1">
            <x v="9"/>
          </reference>
          <reference field="1" count="1" selected="0">
            <x v="3"/>
          </reference>
        </references>
      </pivotArea>
    </format>
    <format dxfId="16">
      <pivotArea dataOnly="0" labelOnly="1" fieldPosition="0">
        <references count="2">
          <reference field="2" count="1">
            <x v="13"/>
          </reference>
          <reference field="1" count="1" selected="0">
            <x v="4"/>
          </reference>
        </references>
      </pivotArea>
    </format>
    <format dxfId="17">
      <pivotArea dataOnly="0" labelOnly="1" fieldPosition="0">
        <references count="3">
          <reference field="3" count="1">
            <x v="17"/>
          </reference>
          <reference field="2" count="1" selected="0">
            <x v="0"/>
          </reference>
          <reference field="1" count="1" selected="0">
            <x v="0"/>
          </reference>
        </references>
      </pivotArea>
    </format>
    <format dxfId="18">
      <pivotArea dataOnly="0" labelOnly="1" fieldPosition="0">
        <references count="3">
          <reference field="3" count="1">
            <x v="18"/>
          </reference>
          <reference field="2" count="1" selected="0">
            <x v="0"/>
          </reference>
          <reference field="1" count="1" selected="0">
            <x v="0"/>
          </reference>
        </references>
      </pivotArea>
    </format>
    <format dxfId="19">
      <pivotArea dataOnly="0" labelOnly="1" fieldPosition="0">
        <references count="3">
          <reference field="3" count="1">
            <x v="7"/>
          </reference>
          <reference field="2" count="1" selected="0">
            <x v="2"/>
          </reference>
          <reference field="1" count="1" selected="0">
            <x v="0"/>
          </reference>
        </references>
      </pivotArea>
    </format>
    <format dxfId="20">
      <pivotArea dataOnly="0" labelOnly="1" fieldPosition="0">
        <references count="3">
          <reference field="3" count="1">
            <x v="9"/>
          </reference>
          <reference field="2" count="1" selected="0">
            <x v="2"/>
          </reference>
          <reference field="1" count="1" selected="0">
            <x v="0"/>
          </reference>
        </references>
      </pivotArea>
    </format>
    <format dxfId="21">
      <pivotArea dataOnly="0" labelOnly="1" fieldPosition="0">
        <references count="3">
          <reference field="3" count="1">
            <x v="14"/>
          </reference>
          <reference field="2" count="1" selected="0">
            <x v="2"/>
          </reference>
          <reference field="1" count="1" selected="0">
            <x v="0"/>
          </reference>
        </references>
      </pivotArea>
    </format>
    <format dxfId="22">
      <pivotArea dataOnly="0" labelOnly="1" fieldPosition="0">
        <references count="3">
          <reference field="3" count="1">
            <x v="20"/>
          </reference>
          <reference field="2" count="1" selected="0">
            <x v="4"/>
          </reference>
          <reference field="1" count="1" selected="0">
            <x v="0"/>
          </reference>
        </references>
      </pivotArea>
    </format>
    <format dxfId="23">
      <pivotArea dataOnly="0" labelOnly="1" fieldPosition="0">
        <references count="3">
          <reference field="3" count="1">
            <x v="21"/>
          </reference>
          <reference field="2" count="1" selected="0">
            <x v="8"/>
          </reference>
          <reference field="1" count="1" selected="0">
            <x v="0"/>
          </reference>
        </references>
      </pivotArea>
    </format>
    <format dxfId="24">
      <pivotArea dataOnly="0" labelOnly="1" fieldPosition="0">
        <references count="3">
          <reference field="3" count="1">
            <x v="23"/>
          </reference>
          <reference field="2" count="1" selected="0">
            <x v="10"/>
          </reference>
          <reference field="1" count="1" selected="0">
            <x v="0"/>
          </reference>
        </references>
      </pivotArea>
    </format>
    <format dxfId="25">
      <pivotArea dataOnly="0" labelOnly="1" fieldPosition="0">
        <references count="3">
          <reference field="3" count="1">
            <x v="24"/>
          </reference>
          <reference field="2" count="1" selected="0">
            <x v="10"/>
          </reference>
          <reference field="1" count="1" selected="0">
            <x v="0"/>
          </reference>
        </references>
      </pivotArea>
    </format>
    <format dxfId="26">
      <pivotArea dataOnly="0" labelOnly="1" fieldPosition="0">
        <references count="3">
          <reference field="3" count="1">
            <x v="22"/>
          </reference>
          <reference field="2" count="1" selected="0">
            <x v="12"/>
          </reference>
          <reference field="1" count="1" selected="0">
            <x v="0"/>
          </reference>
        </references>
      </pivotArea>
    </format>
    <format dxfId="27">
      <pivotArea dataOnly="0" labelOnly="1" fieldPosition="0">
        <references count="3">
          <reference field="3" count="1">
            <x v="19"/>
          </reference>
          <reference field="2" count="1" selected="0">
            <x v="3"/>
          </reference>
          <reference field="1" count="1" selected="0">
            <x v="1"/>
          </reference>
        </references>
      </pivotArea>
    </format>
    <format dxfId="28">
      <pivotArea dataOnly="0" labelOnly="1" fieldPosition="0">
        <references count="3">
          <reference field="3" count="1">
            <x v="5"/>
          </reference>
          <reference field="2" count="1" selected="0">
            <x v="1"/>
          </reference>
          <reference field="1" count="1" selected="0">
            <x v="2"/>
          </reference>
        </references>
      </pivotArea>
    </format>
    <format dxfId="29">
      <pivotArea dataOnly="0" labelOnly="1" fieldPosition="0">
        <references count="3">
          <reference field="3" count="1">
            <x v="1"/>
          </reference>
          <reference field="2" count="1" selected="0">
            <x v="5"/>
          </reference>
          <reference field="1" count="1" selected="0">
            <x v="2"/>
          </reference>
        </references>
      </pivotArea>
    </format>
    <format dxfId="30">
      <pivotArea dataOnly="0" labelOnly="1" fieldPosition="0">
        <references count="3">
          <reference field="3" count="1">
            <x v="6"/>
          </reference>
          <reference field="2" count="1" selected="0">
            <x v="5"/>
          </reference>
          <reference field="1" count="1" selected="0">
            <x v="2"/>
          </reference>
        </references>
      </pivotArea>
    </format>
    <format dxfId="31">
      <pivotArea dataOnly="0" labelOnly="1" fieldPosition="0">
        <references count="3">
          <reference field="3" count="1">
            <x v="8"/>
          </reference>
          <reference field="2" count="1" selected="0">
            <x v="11"/>
          </reference>
          <reference field="1" count="1" selected="0">
            <x v="2"/>
          </reference>
        </references>
      </pivotArea>
    </format>
    <format dxfId="32">
      <pivotArea dataOnly="0" labelOnly="1" fieldPosition="0">
        <references count="3">
          <reference field="3" count="1">
            <x v="4"/>
          </reference>
          <reference field="2" count="1" selected="0">
            <x v="6"/>
          </reference>
          <reference field="1" count="1" selected="0">
            <x v="3"/>
          </reference>
        </references>
      </pivotArea>
    </format>
    <format dxfId="33">
      <pivotArea dataOnly="0" labelOnly="1" fieldPosition="0">
        <references count="3">
          <reference field="3" count="1">
            <x v="2"/>
          </reference>
          <reference field="2" count="1" selected="0">
            <x v="7"/>
          </reference>
          <reference field="1" count="1" selected="0">
            <x v="3"/>
          </reference>
        </references>
      </pivotArea>
    </format>
    <format dxfId="34">
      <pivotArea dataOnly="0" labelOnly="1" fieldPosition="0">
        <references count="3">
          <reference field="3" count="1">
            <x v="10"/>
          </reference>
          <reference field="2" count="1" selected="0">
            <x v="7"/>
          </reference>
          <reference field="1" count="1" selected="0">
            <x v="3"/>
          </reference>
        </references>
      </pivotArea>
    </format>
    <format dxfId="35">
      <pivotArea dataOnly="0" labelOnly="1" fieldPosition="0">
        <references count="3">
          <reference field="3" count="1">
            <x v="11"/>
          </reference>
          <reference field="2" count="1" selected="0">
            <x v="7"/>
          </reference>
          <reference field="1" count="1" selected="0">
            <x v="3"/>
          </reference>
        </references>
      </pivotArea>
    </format>
    <format dxfId="36">
      <pivotArea dataOnly="0" labelOnly="1" fieldPosition="0">
        <references count="3">
          <reference field="3" count="1">
            <x v="13"/>
          </reference>
          <reference field="2" count="1" selected="0">
            <x v="7"/>
          </reference>
          <reference field="1" count="1" selected="0">
            <x v="3"/>
          </reference>
        </references>
      </pivotArea>
    </format>
    <format dxfId="37">
      <pivotArea dataOnly="0" labelOnly="1" fieldPosition="0">
        <references count="3">
          <reference field="3" count="1">
            <x v="15"/>
          </reference>
          <reference field="2" count="1" selected="0">
            <x v="7"/>
          </reference>
          <reference field="1" count="1" selected="0">
            <x v="3"/>
          </reference>
        </references>
      </pivotArea>
    </format>
    <format dxfId="38">
      <pivotArea dataOnly="0" labelOnly="1" fieldPosition="0">
        <references count="3">
          <reference field="3" count="1">
            <x v="3"/>
          </reference>
          <reference field="2" count="1" selected="0">
            <x v="9"/>
          </reference>
          <reference field="1" count="1" selected="0">
            <x v="3"/>
          </reference>
        </references>
      </pivotArea>
    </format>
    <format dxfId="39">
      <pivotArea dataOnly="0" labelOnly="1" fieldPosition="0">
        <references count="3">
          <reference field="3" count="1">
            <x v="12"/>
          </reference>
          <reference field="2" count="1" selected="0">
            <x v="9"/>
          </reference>
          <reference field="1" count="1" selected="0">
            <x v="3"/>
          </reference>
        </references>
      </pivotArea>
    </format>
    <format dxfId="40">
      <pivotArea dataOnly="0" labelOnly="1" fieldPosition="0">
        <references count="3">
          <reference field="3" count="1">
            <x v="16"/>
          </reference>
          <reference field="2" count="1" selected="0">
            <x v="9"/>
          </reference>
          <reference field="1" count="1" selected="0">
            <x v="3"/>
          </reference>
        </references>
      </pivotArea>
    </format>
    <format dxfId="41">
      <pivotArea dataOnly="0" labelOnly="1" fieldPosition="0">
        <references count="3">
          <reference field="3" count="1">
            <x v="0"/>
          </reference>
          <reference field="2" count="1" selected="0">
            <x v="13"/>
          </reference>
          <reference field="1" count="1" selected="0">
            <x v="4"/>
          </reference>
        </references>
      </pivotArea>
    </format>
    <format dxfId="42">
      <pivotArea dataOnly="0" labelOnly="1" grandRow="1" fieldPosition="0"/>
    </format>
    <format dxfId="43">
      <pivotArea collapsedLevelsAreSubtotals="1" fieldPosition="0"/>
    </format>
    <format dxfId="44">
      <pivotArea field="1" type="button" dataOnly="0" labelOnly="1" outline="0" fieldPosition="0"/>
    </format>
    <format dxfId="45">
      <pivotArea field="2" type="button" dataOnly="0" labelOnly="1" outline="0" fieldPosition="0"/>
    </format>
    <format dxfId="46">
      <pivotArea field="3" type="button" dataOnly="0" labelOnly="1" outline="0" fieldPosition="0"/>
    </format>
    <format dxfId="47">
      <pivotArea dataOnly="0" labelOnly="1" fieldPosition="0">
        <references count="1">
          <reference field="4294967294" count="1">
            <x v="0"/>
          </reference>
        </references>
      </pivotArea>
    </format>
    <format dxfId="48">
      <pivotArea dataOnly="0" labelOnly="1" fieldPosition="0">
        <references count="1">
          <reference field="4294967294" count="1">
            <x v="2"/>
          </reference>
        </references>
      </pivotArea>
    </format>
    <format dxfId="49">
      <pivotArea dataOnly="0" labelOnly="1" fieldPosition="0">
        <references count="1">
          <reference field="4294967294" count="1">
            <x v="4"/>
          </reference>
        </references>
      </pivotArea>
    </format>
    <format dxfId="50">
      <pivotArea dataOnly="0" labelOnly="1" fieldPosition="0">
        <references count="1">
          <reference field="4294967294" count="1">
            <x v="5"/>
          </reference>
        </references>
      </pivotArea>
    </format>
    <format dxfId="51">
      <pivotArea dataOnly="0" labelOnly="1" fieldPosition="0">
        <references count="1">
          <reference field="4294967294" count="1">
            <x v="6"/>
          </reference>
        </references>
      </pivotArea>
    </format>
    <format dxfId="52">
      <pivotArea dataOnly="0" labelOnly="1" fieldPosition="0">
        <references count="1">
          <reference field="4294967294" count="1">
            <x v="7"/>
          </reference>
        </references>
      </pivotArea>
    </format>
    <format dxfId="53">
      <pivotArea grandRow="1" collapsedLevelsAreSubtotals="1" fieldPosition="0">
        <references count="1">
          <reference field="4294967294" count="1" selected="0">
            <x v="2"/>
          </reference>
        </references>
      </pivotArea>
    </format>
    <format dxfId="54">
      <pivotArea grandRow="1" collapsedLevelsAreSubtotals="1" fieldPosition="0">
        <references count="1">
          <reference field="4294967294" count="1" selected="0">
            <x v="2"/>
          </reference>
        </references>
      </pivotArea>
    </format>
    <format dxfId="55">
      <pivotArea grandRow="1" collapsedLevelsAreSubtotals="1" fieldPosition="0">
        <references count="1">
          <reference field="4294967294" count="1" selected="0">
            <x v="2"/>
          </reference>
        </references>
      </pivotArea>
    </format>
    <format dxfId="56">
      <pivotArea grandRow="1" collapsedLevelsAreSubtotals="1" fieldPosition="0">
        <references count="1">
          <reference field="4294967294" count="1" selected="0">
            <x v="2"/>
          </reference>
        </references>
      </pivotArea>
    </format>
    <format dxfId="57">
      <pivotArea grandRow="1" collapsedLevelsAreSubtotals="1" fieldPosition="0">
        <references count="1">
          <reference field="4294967294" count="1" selected="0">
            <x v="2"/>
          </reference>
        </references>
      </pivotArea>
    </format>
    <format dxfId="58">
      <pivotArea grandRow="1" collapsedLevelsAreSubtotals="1" fieldPosition="0">
        <references count="1">
          <reference field="4294967294" count="1" selected="0">
            <x v="2"/>
          </reference>
        </references>
      </pivotArea>
    </format>
    <format dxfId="59">
      <pivotArea type="all" dataOnly="0" outline="0" fieldPosition="0"/>
    </format>
    <format dxfId="60">
      <pivotArea type="all" dataOnly="0" outline="0" fieldPosition="0"/>
    </format>
    <format dxfId="61">
      <pivotArea type="all" dataOnly="0" outline="0" fieldPosition="0"/>
    </format>
    <format dxfId="62">
      <pivotArea type="all" dataOnly="0" outline="0" fieldPosition="0"/>
    </format>
    <format dxfId="63">
      <pivotArea dataOnly="0" labelOnly="1" fieldPosition="0">
        <references count="1">
          <reference field="4294967294" count="1">
            <x v="1"/>
          </reference>
        </references>
      </pivotArea>
    </format>
    <format dxfId="64">
      <pivotArea dataOnly="0" labelOnly="1" fieldPosition="0">
        <references count="3">
          <reference field="3" count="1">
            <x v="17"/>
          </reference>
          <reference field="2" count="1" selected="0">
            <x v="0"/>
          </reference>
          <reference field="1" count="1" selected="0">
            <x v="0"/>
          </reference>
        </references>
      </pivotArea>
    </format>
    <format dxfId="65">
      <pivotArea collapsedLevelsAreSubtotals="1" fieldPosition="0">
        <references count="4">
          <reference field="3" count="1" selected="0">
            <x v="17"/>
          </reference>
          <reference field="2" count="1" selected="0">
            <x v="0"/>
          </reference>
          <reference field="1" count="1" selected="0">
            <x v="0"/>
          </reference>
          <reference field="4294967294" count="1" selected="0">
            <x v="0"/>
          </reference>
        </references>
      </pivotArea>
    </format>
    <format dxfId="66">
      <pivotArea collapsedLevelsAreSubtotals="1" fieldPosition="0">
        <references count="4">
          <reference field="3" count="1" selected="0">
            <x v="17"/>
          </reference>
          <reference field="2" count="1" selected="0">
            <x v="0"/>
          </reference>
          <reference field="1" count="1" selected="0">
            <x v="0"/>
          </reference>
          <reference field="4294967294" count="1" selected="0">
            <x v="1"/>
          </reference>
        </references>
      </pivotArea>
    </format>
    <format dxfId="67">
      <pivotArea collapsedLevelsAreSubtotals="1" fieldPosition="0">
        <references count="4">
          <reference field="3" count="1" selected="0">
            <x v="17"/>
          </reference>
          <reference field="2" count="1" selected="0">
            <x v="0"/>
          </reference>
          <reference field="1" count="1" selected="0">
            <x v="0"/>
          </reference>
          <reference field="4294967294" count="1" selected="0">
            <x v="2"/>
          </reference>
        </references>
      </pivotArea>
    </format>
    <format dxfId="68">
      <pivotArea collapsedLevelsAreSubtotals="1" fieldPosition="0">
        <references count="4">
          <reference field="3" count="1" selected="0">
            <x v="17"/>
          </reference>
          <reference field="2" count="1" selected="0">
            <x v="0"/>
          </reference>
          <reference field="1" count="1" selected="0">
            <x v="0"/>
          </reference>
          <reference field="4294967294" count="1" selected="0">
            <x v="3"/>
          </reference>
        </references>
      </pivotArea>
    </format>
    <format dxfId="69">
      <pivotArea collapsedLevelsAreSubtotals="1" fieldPosition="0">
        <references count="4">
          <reference field="3" count="1" selected="0">
            <x v="17"/>
          </reference>
          <reference field="2" count="1" selected="0">
            <x v="0"/>
          </reference>
          <reference field="1" count="1" selected="0">
            <x v="0"/>
          </reference>
          <reference field="4294967294" count="1" selected="0">
            <x v="4"/>
          </reference>
        </references>
      </pivotArea>
    </format>
    <format dxfId="70">
      <pivotArea dataOnly="0" labelOnly="1" fieldPosition="0">
        <references count="3">
          <reference field="3" count="1">
            <x v="17"/>
          </reference>
          <reference field="2" count="1" selected="0">
            <x v="0"/>
          </reference>
          <reference field="1" count="1" selected="0">
            <x v="0"/>
          </reference>
        </references>
      </pivotArea>
    </format>
    <format dxfId="71">
      <pivotArea collapsedLevelsAreSubtotals="1" fieldPosition="0">
        <references count="4">
          <reference field="3" count="1" selected="0">
            <x v="17"/>
          </reference>
          <reference field="2" count="1" selected="0">
            <x v="0"/>
          </reference>
          <reference field="1" count="1" selected="0">
            <x v="0"/>
          </reference>
          <reference field="4294967294" count="1" selected="0">
            <x v="0"/>
          </reference>
        </references>
      </pivotArea>
    </format>
    <format dxfId="72">
      <pivotArea collapsedLevelsAreSubtotals="1" fieldPosition="0">
        <references count="4">
          <reference field="3" count="1" selected="0">
            <x v="17"/>
          </reference>
          <reference field="2" count="1" selected="0">
            <x v="0"/>
          </reference>
          <reference field="1" count="1" selected="0">
            <x v="0"/>
          </reference>
          <reference field="4294967294" count="1" selected="0">
            <x v="1"/>
          </reference>
        </references>
      </pivotArea>
    </format>
    <format dxfId="73">
      <pivotArea collapsedLevelsAreSubtotals="1" fieldPosition="0">
        <references count="4">
          <reference field="3" count="1" selected="0">
            <x v="17"/>
          </reference>
          <reference field="2" count="1" selected="0">
            <x v="0"/>
          </reference>
          <reference field="1" count="1" selected="0">
            <x v="0"/>
          </reference>
          <reference field="4294967294" count="1" selected="0">
            <x v="2"/>
          </reference>
        </references>
      </pivotArea>
    </format>
    <format dxfId="74">
      <pivotArea collapsedLevelsAreSubtotals="1" fieldPosition="0">
        <references count="4">
          <reference field="3" count="1" selected="0">
            <x v="17"/>
          </reference>
          <reference field="2" count="1" selected="0">
            <x v="0"/>
          </reference>
          <reference field="1" count="1" selected="0">
            <x v="0"/>
          </reference>
          <reference field="4294967294" count="1" selected="0">
            <x v="3"/>
          </reference>
        </references>
      </pivotArea>
    </format>
    <format dxfId="75">
      <pivotArea collapsedLevelsAreSubtotals="1" fieldPosition="0">
        <references count="4">
          <reference field="3" count="1" selected="0">
            <x v="17"/>
          </reference>
          <reference field="2" count="1" selected="0">
            <x v="0"/>
          </reference>
          <reference field="1" count="1" selected="0">
            <x v="0"/>
          </reference>
          <reference field="4294967294" count="1" selected="0">
            <x v="4"/>
          </reference>
        </references>
      </pivotArea>
    </format>
    <format dxfId="76">
      <pivotArea dataOnly="0" labelOnly="1" fieldPosition="0">
        <references count="3">
          <reference field="3" count="1">
            <x v="17"/>
          </reference>
          <reference field="2" count="1" selected="0">
            <x v="0"/>
          </reference>
          <reference field="1" count="1" selected="0">
            <x v="0"/>
          </reference>
        </references>
      </pivotArea>
    </format>
    <format dxfId="77">
      <pivotArea collapsedLevelsAreSubtotals="1" fieldPosition="0">
        <references count="4">
          <reference field="3" count="1" selected="0">
            <x v="17"/>
          </reference>
          <reference field="2" count="1" selected="0">
            <x v="0"/>
          </reference>
          <reference field="1" count="1" selected="0">
            <x v="0"/>
          </reference>
          <reference field="4294967294" count="1" selected="0">
            <x v="0"/>
          </reference>
        </references>
      </pivotArea>
    </format>
    <format dxfId="78">
      <pivotArea collapsedLevelsAreSubtotals="1" fieldPosition="0">
        <references count="4">
          <reference field="3" count="1" selected="0">
            <x v="17"/>
          </reference>
          <reference field="2" count="1" selected="0">
            <x v="0"/>
          </reference>
          <reference field="1" count="1" selected="0">
            <x v="0"/>
          </reference>
          <reference field="4294967294" count="1" selected="0">
            <x v="1"/>
          </reference>
        </references>
      </pivotArea>
    </format>
    <format dxfId="79">
      <pivotArea collapsedLevelsAreSubtotals="1" fieldPosition="0">
        <references count="4">
          <reference field="3" count="1" selected="0">
            <x v="17"/>
          </reference>
          <reference field="2" count="1" selected="0">
            <x v="0"/>
          </reference>
          <reference field="1" count="1" selected="0">
            <x v="0"/>
          </reference>
          <reference field="4294967294" count="1" selected="0">
            <x v="2"/>
          </reference>
        </references>
      </pivotArea>
    </format>
    <format dxfId="80">
      <pivotArea collapsedLevelsAreSubtotals="1" fieldPosition="0">
        <references count="4">
          <reference field="3" count="1" selected="0">
            <x v="17"/>
          </reference>
          <reference field="2" count="1" selected="0">
            <x v="0"/>
          </reference>
          <reference field="1" count="1" selected="0">
            <x v="0"/>
          </reference>
          <reference field="4294967294" count="1" selected="0">
            <x v="3"/>
          </reference>
        </references>
      </pivotArea>
    </format>
    <format dxfId="81">
      <pivotArea collapsedLevelsAreSubtotals="1" fieldPosition="0">
        <references count="4">
          <reference field="3" count="1" selected="0">
            <x v="17"/>
          </reference>
          <reference field="2" count="1" selected="0">
            <x v="0"/>
          </reference>
          <reference field="1" count="1" selected="0">
            <x v="0"/>
          </reference>
          <reference field="4294967294" count="1" selected="0">
            <x v="4"/>
          </reference>
        </references>
      </pivotArea>
    </format>
    <format dxfId="82">
      <pivotArea dataOnly="0" labelOnly="1" offset="IV2:IV3" fieldPosition="0">
        <references count="2">
          <reference field="2" count="1">
            <x v="0"/>
          </reference>
          <reference field="1" count="1" selected="0">
            <x v="0"/>
          </reference>
        </references>
      </pivotArea>
    </format>
    <format dxfId="83">
      <pivotArea dataOnly="0" labelOnly="1" fieldPosition="0">
        <references count="3">
          <reference field="3" count="1">
            <x v="17"/>
          </reference>
          <reference field="2" count="1" selected="0">
            <x v="0"/>
          </reference>
          <reference field="1" count="1" selected="0">
            <x v="0"/>
          </reference>
        </references>
      </pivotArea>
    </format>
    <format dxfId="84">
      <pivotArea dataOnly="0" labelOnly="1" fieldPosition="0">
        <references count="3">
          <reference field="3" count="1">
            <x v="18"/>
          </reference>
          <reference field="2" count="1" selected="0">
            <x v="0"/>
          </reference>
          <reference field="1" count="1" selected="0">
            <x v="0"/>
          </reference>
        </references>
      </pivotArea>
    </format>
    <format dxfId="85">
      <pivotArea collapsedLevelsAreSubtotals="1" fieldPosition="0">
        <references count="4">
          <reference field="3" count="1" selected="0">
            <x v="17"/>
          </reference>
          <reference field="2" count="1" selected="0">
            <x v="0"/>
          </reference>
          <reference field="1" count="1" selected="0">
            <x v="0"/>
          </reference>
          <reference field="4294967294" count="1" selected="0">
            <x v="0"/>
          </reference>
        </references>
      </pivotArea>
    </format>
    <format dxfId="86">
      <pivotArea collapsedLevelsAreSubtotals="1" fieldPosition="0">
        <references count="4">
          <reference field="3" count="1" selected="0">
            <x v="17"/>
          </reference>
          <reference field="2" count="1" selected="0">
            <x v="0"/>
          </reference>
          <reference field="1" count="1" selected="0">
            <x v="0"/>
          </reference>
          <reference field="4294967294" count="1" selected="0">
            <x v="1"/>
          </reference>
        </references>
      </pivotArea>
    </format>
    <format dxfId="87">
      <pivotArea collapsedLevelsAreSubtotals="1" fieldPosition="0">
        <references count="4">
          <reference field="3" count="1" selected="0">
            <x v="17"/>
          </reference>
          <reference field="2" count="1" selected="0">
            <x v="0"/>
          </reference>
          <reference field="1" count="1" selected="0">
            <x v="0"/>
          </reference>
          <reference field="4294967294" count="1" selected="0">
            <x v="2"/>
          </reference>
        </references>
      </pivotArea>
    </format>
    <format dxfId="88">
      <pivotArea collapsedLevelsAreSubtotals="1" fieldPosition="0">
        <references count="4">
          <reference field="3" count="1" selected="0">
            <x v="17"/>
          </reference>
          <reference field="2" count="1" selected="0">
            <x v="0"/>
          </reference>
          <reference field="1" count="1" selected="0">
            <x v="0"/>
          </reference>
          <reference field="4294967294" count="1" selected="0">
            <x v="3"/>
          </reference>
        </references>
      </pivotArea>
    </format>
    <format dxfId="89">
      <pivotArea collapsedLevelsAreSubtotals="1" fieldPosition="0">
        <references count="4">
          <reference field="3" count="1" selected="0">
            <x v="17"/>
          </reference>
          <reference field="2" count="1" selected="0">
            <x v="0"/>
          </reference>
          <reference field="1" count="1" selected="0">
            <x v="0"/>
          </reference>
          <reference field="4294967294" count="1" selected="0">
            <x v="4"/>
          </reference>
        </references>
      </pivotArea>
    </format>
    <format dxfId="90">
      <pivotArea collapsedLevelsAreSubtotals="1" fieldPosition="0">
        <references count="4">
          <reference field="3" count="1" selected="0">
            <x v="17"/>
          </reference>
          <reference field="2" count="1" selected="0">
            <x v="0"/>
          </reference>
          <reference field="1" count="1" selected="0">
            <x v="0"/>
          </reference>
          <reference field="4294967294" count="1" selected="0">
            <x v="5"/>
          </reference>
        </references>
      </pivotArea>
    </format>
    <format dxfId="91">
      <pivotArea collapsedLevelsAreSubtotals="1" fieldPosition="0">
        <references count="4">
          <reference field="3" count="1" selected="0">
            <x v="18"/>
          </reference>
          <reference field="2" count="1" selected="0">
            <x v="0"/>
          </reference>
          <reference field="1" count="1" selected="0">
            <x v="0"/>
          </reference>
          <reference field="4294967294" count="1" selected="0">
            <x v="0"/>
          </reference>
        </references>
      </pivotArea>
    </format>
    <format dxfId="92">
      <pivotArea collapsedLevelsAreSubtotals="1" fieldPosition="0">
        <references count="4">
          <reference field="3" count="1" selected="0">
            <x v="18"/>
          </reference>
          <reference field="2" count="1" selected="0">
            <x v="0"/>
          </reference>
          <reference field="1" count="1" selected="0">
            <x v="0"/>
          </reference>
          <reference field="4294967294" count="1" selected="0">
            <x v="1"/>
          </reference>
        </references>
      </pivotArea>
    </format>
    <format dxfId="93">
      <pivotArea collapsedLevelsAreSubtotals="1" fieldPosition="0">
        <references count="4">
          <reference field="3" count="1" selected="0">
            <x v="18"/>
          </reference>
          <reference field="2" count="1" selected="0">
            <x v="0"/>
          </reference>
          <reference field="1" count="1" selected="0">
            <x v="0"/>
          </reference>
          <reference field="4294967294" count="1" selected="0">
            <x v="2"/>
          </reference>
        </references>
      </pivotArea>
    </format>
    <format dxfId="94">
      <pivotArea collapsedLevelsAreSubtotals="1" fieldPosition="0">
        <references count="4">
          <reference field="3" count="1" selected="0">
            <x v="18"/>
          </reference>
          <reference field="2" count="1" selected="0">
            <x v="0"/>
          </reference>
          <reference field="1" count="1" selected="0">
            <x v="0"/>
          </reference>
          <reference field="4294967294" count="1" selected="0">
            <x v="3"/>
          </reference>
        </references>
      </pivotArea>
    </format>
    <format dxfId="95">
      <pivotArea collapsedLevelsAreSubtotals="1" fieldPosition="0">
        <references count="4">
          <reference field="3" count="1" selected="0">
            <x v="18"/>
          </reference>
          <reference field="2" count="1" selected="0">
            <x v="0"/>
          </reference>
          <reference field="1" count="1" selected="0">
            <x v="0"/>
          </reference>
          <reference field="4294967294" count="1" selected="0">
            <x v="4"/>
          </reference>
        </references>
      </pivotArea>
    </format>
    <format dxfId="96">
      <pivotArea collapsedLevelsAreSubtotals="1" fieldPosition="0">
        <references count="4">
          <reference field="3" count="1" selected="0">
            <x v="18"/>
          </reference>
          <reference field="2" count="1" selected="0">
            <x v="0"/>
          </reference>
          <reference field="1" count="1" selected="0">
            <x v="0"/>
          </reference>
          <reference field="4294967294" count="1" selected="0">
            <x v="5"/>
          </reference>
        </references>
      </pivotArea>
    </format>
    <format dxfId="97">
      <pivotArea dataOnly="0" labelOnly="1" offset="IV2:IV3" fieldPosition="0">
        <references count="2">
          <reference field="2" count="1">
            <x v="0"/>
          </reference>
          <reference field="1" count="1" selected="0">
            <x v="0"/>
          </reference>
        </references>
      </pivotArea>
    </format>
    <format dxfId="98">
      <pivotArea dataOnly="0" labelOnly="1" fieldPosition="0">
        <references count="3">
          <reference field="3" count="1">
            <x v="17"/>
          </reference>
          <reference field="2" count="1" selected="0">
            <x v="0"/>
          </reference>
          <reference field="1" count="1" selected="0">
            <x v="0"/>
          </reference>
        </references>
      </pivotArea>
    </format>
    <format dxfId="99">
      <pivotArea dataOnly="0" labelOnly="1" fieldPosition="0">
        <references count="3">
          <reference field="3" count="1">
            <x v="18"/>
          </reference>
          <reference field="2" count="1" selected="0">
            <x v="0"/>
          </reference>
          <reference field="1" count="1" selected="0">
            <x v="0"/>
          </reference>
        </references>
      </pivotArea>
    </format>
    <format dxfId="100">
      <pivotArea collapsedLevelsAreSubtotals="1" fieldPosition="0">
        <references count="4">
          <reference field="3" count="1" selected="0">
            <x v="17"/>
          </reference>
          <reference field="2" count="1" selected="0">
            <x v="0"/>
          </reference>
          <reference field="1" count="1" selected="0">
            <x v="0"/>
          </reference>
          <reference field="4294967294" count="1" selected="0">
            <x v="0"/>
          </reference>
        </references>
      </pivotArea>
    </format>
    <format dxfId="101">
      <pivotArea collapsedLevelsAreSubtotals="1" fieldPosition="0">
        <references count="4">
          <reference field="3" count="1" selected="0">
            <x v="17"/>
          </reference>
          <reference field="2" count="1" selected="0">
            <x v="0"/>
          </reference>
          <reference field="1" count="1" selected="0">
            <x v="0"/>
          </reference>
          <reference field="4294967294" count="1" selected="0">
            <x v="1"/>
          </reference>
        </references>
      </pivotArea>
    </format>
    <format dxfId="102">
      <pivotArea collapsedLevelsAreSubtotals="1" fieldPosition="0">
        <references count="4">
          <reference field="3" count="1" selected="0">
            <x v="17"/>
          </reference>
          <reference field="2" count="1" selected="0">
            <x v="0"/>
          </reference>
          <reference field="1" count="1" selected="0">
            <x v="0"/>
          </reference>
          <reference field="4294967294" count="1" selected="0">
            <x v="2"/>
          </reference>
        </references>
      </pivotArea>
    </format>
    <format dxfId="103">
      <pivotArea collapsedLevelsAreSubtotals="1" fieldPosition="0">
        <references count="4">
          <reference field="3" count="1" selected="0">
            <x v="17"/>
          </reference>
          <reference field="2" count="1" selected="0">
            <x v="0"/>
          </reference>
          <reference field="1" count="1" selected="0">
            <x v="0"/>
          </reference>
          <reference field="4294967294" count="1" selected="0">
            <x v="3"/>
          </reference>
        </references>
      </pivotArea>
    </format>
    <format dxfId="104">
      <pivotArea collapsedLevelsAreSubtotals="1" fieldPosition="0">
        <references count="4">
          <reference field="3" count="1" selected="0">
            <x v="17"/>
          </reference>
          <reference field="2" count="1" selected="0">
            <x v="0"/>
          </reference>
          <reference field="1" count="1" selected="0">
            <x v="0"/>
          </reference>
          <reference field="4294967294" count="1" selected="0">
            <x v="4"/>
          </reference>
        </references>
      </pivotArea>
    </format>
    <format dxfId="105">
      <pivotArea collapsedLevelsAreSubtotals="1" fieldPosition="0">
        <references count="4">
          <reference field="3" count="1" selected="0">
            <x v="17"/>
          </reference>
          <reference field="2" count="1" selected="0">
            <x v="0"/>
          </reference>
          <reference field="1" count="1" selected="0">
            <x v="0"/>
          </reference>
          <reference field="4294967294" count="1" selected="0">
            <x v="5"/>
          </reference>
        </references>
      </pivotArea>
    </format>
    <format dxfId="106">
      <pivotArea collapsedLevelsAreSubtotals="1" fieldPosition="0">
        <references count="4">
          <reference field="3" count="1" selected="0">
            <x v="18"/>
          </reference>
          <reference field="2" count="1" selected="0">
            <x v="0"/>
          </reference>
          <reference field="1" count="1" selected="0">
            <x v="0"/>
          </reference>
          <reference field="4294967294" count="1" selected="0">
            <x v="0"/>
          </reference>
        </references>
      </pivotArea>
    </format>
    <format dxfId="107">
      <pivotArea collapsedLevelsAreSubtotals="1" fieldPosition="0">
        <references count="4">
          <reference field="3" count="1" selected="0">
            <x v="18"/>
          </reference>
          <reference field="2" count="1" selected="0">
            <x v="0"/>
          </reference>
          <reference field="1" count="1" selected="0">
            <x v="0"/>
          </reference>
          <reference field="4294967294" count="1" selected="0">
            <x v="1"/>
          </reference>
        </references>
      </pivotArea>
    </format>
    <format dxfId="108">
      <pivotArea collapsedLevelsAreSubtotals="1" fieldPosition="0">
        <references count="4">
          <reference field="3" count="1" selected="0">
            <x v="18"/>
          </reference>
          <reference field="2" count="1" selected="0">
            <x v="0"/>
          </reference>
          <reference field="1" count="1" selected="0">
            <x v="0"/>
          </reference>
          <reference field="4294967294" count="1" selected="0">
            <x v="2"/>
          </reference>
        </references>
      </pivotArea>
    </format>
    <format dxfId="109">
      <pivotArea collapsedLevelsAreSubtotals="1" fieldPosition="0">
        <references count="4">
          <reference field="3" count="1" selected="0">
            <x v="18"/>
          </reference>
          <reference field="2" count="1" selected="0">
            <x v="0"/>
          </reference>
          <reference field="1" count="1" selected="0">
            <x v="0"/>
          </reference>
          <reference field="4294967294" count="1" selected="0">
            <x v="3"/>
          </reference>
        </references>
      </pivotArea>
    </format>
    <format dxfId="110">
      <pivotArea collapsedLevelsAreSubtotals="1" fieldPosition="0">
        <references count="4">
          <reference field="3" count="1" selected="0">
            <x v="18"/>
          </reference>
          <reference field="2" count="1" selected="0">
            <x v="0"/>
          </reference>
          <reference field="1" count="1" selected="0">
            <x v="0"/>
          </reference>
          <reference field="4294967294" count="1" selected="0">
            <x v="4"/>
          </reference>
        </references>
      </pivotArea>
    </format>
    <format dxfId="111">
      <pivotArea collapsedLevelsAreSubtotals="1" fieldPosition="0">
        <references count="4">
          <reference field="3" count="1" selected="0">
            <x v="18"/>
          </reference>
          <reference field="2" count="1" selected="0">
            <x v="0"/>
          </reference>
          <reference field="1" count="1" selected="0">
            <x v="0"/>
          </reference>
          <reference field="4294967294" count="1" selected="0">
            <x v="5"/>
          </reference>
        </references>
      </pivotArea>
    </format>
    <format dxfId="112">
      <pivotArea dataOnly="0" labelOnly="1" offset="IV2:IV3" fieldPosition="0">
        <references count="2">
          <reference field="2" count="1">
            <x v="0"/>
          </reference>
          <reference field="1" count="1" selected="0">
            <x v="0"/>
          </reference>
        </references>
      </pivotArea>
    </format>
    <format dxfId="113">
      <pivotArea dataOnly="0" labelOnly="1" fieldPosition="0">
        <references count="3">
          <reference field="3" count="1">
            <x v="17"/>
          </reference>
          <reference field="2" count="1" selected="0">
            <x v="0"/>
          </reference>
          <reference field="1" count="1" selected="0">
            <x v="0"/>
          </reference>
        </references>
      </pivotArea>
    </format>
    <format dxfId="114">
      <pivotArea dataOnly="0" labelOnly="1" fieldPosition="0">
        <references count="3">
          <reference field="3" count="1">
            <x v="18"/>
          </reference>
          <reference field="2" count="1" selected="0">
            <x v="0"/>
          </reference>
          <reference field="1" count="1" selected="0">
            <x v="0"/>
          </reference>
        </references>
      </pivotArea>
    </format>
    <format dxfId="115">
      <pivotArea collapsedLevelsAreSubtotals="1" fieldPosition="0">
        <references count="4">
          <reference field="3" count="1" selected="0">
            <x v="17"/>
          </reference>
          <reference field="2" count="1" selected="0">
            <x v="0"/>
          </reference>
          <reference field="1" count="1" selected="0">
            <x v="0"/>
          </reference>
          <reference field="4294967294" count="1" selected="0">
            <x v="0"/>
          </reference>
        </references>
      </pivotArea>
    </format>
    <format dxfId="116">
      <pivotArea collapsedLevelsAreSubtotals="1" fieldPosition="0">
        <references count="4">
          <reference field="3" count="1" selected="0">
            <x v="17"/>
          </reference>
          <reference field="2" count="1" selected="0">
            <x v="0"/>
          </reference>
          <reference field="1" count="1" selected="0">
            <x v="0"/>
          </reference>
          <reference field="4294967294" count="1" selected="0">
            <x v="1"/>
          </reference>
        </references>
      </pivotArea>
    </format>
    <format dxfId="117">
      <pivotArea collapsedLevelsAreSubtotals="1" fieldPosition="0">
        <references count="4">
          <reference field="3" count="1" selected="0">
            <x v="17"/>
          </reference>
          <reference field="2" count="1" selected="0">
            <x v="0"/>
          </reference>
          <reference field="1" count="1" selected="0">
            <x v="0"/>
          </reference>
          <reference field="4294967294" count="1" selected="0">
            <x v="2"/>
          </reference>
        </references>
      </pivotArea>
    </format>
    <format dxfId="118">
      <pivotArea collapsedLevelsAreSubtotals="1" fieldPosition="0">
        <references count="4">
          <reference field="3" count="1" selected="0">
            <x v="17"/>
          </reference>
          <reference field="2" count="1" selected="0">
            <x v="0"/>
          </reference>
          <reference field="1" count="1" selected="0">
            <x v="0"/>
          </reference>
          <reference field="4294967294" count="1" selected="0">
            <x v="3"/>
          </reference>
        </references>
      </pivotArea>
    </format>
    <format dxfId="119">
      <pivotArea collapsedLevelsAreSubtotals="1" fieldPosition="0">
        <references count="4">
          <reference field="3" count="1" selected="0">
            <x v="17"/>
          </reference>
          <reference field="2" count="1" selected="0">
            <x v="0"/>
          </reference>
          <reference field="1" count="1" selected="0">
            <x v="0"/>
          </reference>
          <reference field="4294967294" count="1" selected="0">
            <x v="4"/>
          </reference>
        </references>
      </pivotArea>
    </format>
    <format dxfId="120">
      <pivotArea collapsedLevelsAreSubtotals="1" fieldPosition="0">
        <references count="4">
          <reference field="3" count="1" selected="0">
            <x v="17"/>
          </reference>
          <reference field="2" count="1" selected="0">
            <x v="0"/>
          </reference>
          <reference field="1" count="1" selected="0">
            <x v="0"/>
          </reference>
          <reference field="4294967294" count="1" selected="0">
            <x v="5"/>
          </reference>
        </references>
      </pivotArea>
    </format>
    <format dxfId="121">
      <pivotArea collapsedLevelsAreSubtotals="1" fieldPosition="0">
        <references count="4">
          <reference field="3" count="1" selected="0">
            <x v="18"/>
          </reference>
          <reference field="2" count="1" selected="0">
            <x v="0"/>
          </reference>
          <reference field="1" count="1" selected="0">
            <x v="0"/>
          </reference>
          <reference field="4294967294" count="1" selected="0">
            <x v="0"/>
          </reference>
        </references>
      </pivotArea>
    </format>
    <format dxfId="122">
      <pivotArea collapsedLevelsAreSubtotals="1" fieldPosition="0">
        <references count="4">
          <reference field="3" count="1" selected="0">
            <x v="18"/>
          </reference>
          <reference field="2" count="1" selected="0">
            <x v="0"/>
          </reference>
          <reference field="1" count="1" selected="0">
            <x v="0"/>
          </reference>
          <reference field="4294967294" count="1" selected="0">
            <x v="1"/>
          </reference>
        </references>
      </pivotArea>
    </format>
    <format dxfId="123">
      <pivotArea collapsedLevelsAreSubtotals="1" fieldPosition="0">
        <references count="4">
          <reference field="3" count="1" selected="0">
            <x v="18"/>
          </reference>
          <reference field="2" count="1" selected="0">
            <x v="0"/>
          </reference>
          <reference field="1" count="1" selected="0">
            <x v="0"/>
          </reference>
          <reference field="4294967294" count="1" selected="0">
            <x v="2"/>
          </reference>
        </references>
      </pivotArea>
    </format>
    <format dxfId="124">
      <pivotArea collapsedLevelsAreSubtotals="1" fieldPosition="0">
        <references count="4">
          <reference field="3" count="1" selected="0">
            <x v="18"/>
          </reference>
          <reference field="2" count="1" selected="0">
            <x v="0"/>
          </reference>
          <reference field="1" count="1" selected="0">
            <x v="0"/>
          </reference>
          <reference field="4294967294" count="1" selected="0">
            <x v="3"/>
          </reference>
        </references>
      </pivotArea>
    </format>
    <format dxfId="125">
      <pivotArea collapsedLevelsAreSubtotals="1" fieldPosition="0">
        <references count="4">
          <reference field="3" count="1" selected="0">
            <x v="18"/>
          </reference>
          <reference field="2" count="1" selected="0">
            <x v="0"/>
          </reference>
          <reference field="1" count="1" selected="0">
            <x v="0"/>
          </reference>
          <reference field="4294967294" count="1" selected="0">
            <x v="4"/>
          </reference>
        </references>
      </pivotArea>
    </format>
    <format dxfId="126">
      <pivotArea collapsedLevelsAreSubtotals="1" fieldPosition="0">
        <references count="4">
          <reference field="3" count="1" selected="0">
            <x v="18"/>
          </reference>
          <reference field="2" count="1" selected="0">
            <x v="0"/>
          </reference>
          <reference field="1" count="1" selected="0">
            <x v="0"/>
          </reference>
          <reference field="4294967294" count="1" selected="0">
            <x v="5"/>
          </reference>
        </references>
      </pivotArea>
    </format>
    <format dxfId="127">
      <pivotArea dataOnly="0" labelOnly="1" offset="IV2:IV3" fieldPosition="0">
        <references count="2">
          <reference field="2" count="1">
            <x v="0"/>
          </reference>
          <reference field="1" count="1" selected="0">
            <x v="0"/>
          </reference>
        </references>
      </pivotArea>
    </format>
    <format dxfId="128">
      <pivotArea dataOnly="0" labelOnly="1" fieldPosition="0">
        <references count="3">
          <reference field="3" count="1">
            <x v="17"/>
          </reference>
          <reference field="2" count="1" selected="0">
            <x v="0"/>
          </reference>
          <reference field="1" count="1" selected="0">
            <x v="0"/>
          </reference>
        </references>
      </pivotArea>
    </format>
    <format dxfId="129">
      <pivotArea dataOnly="0" labelOnly="1" fieldPosition="0">
        <references count="3">
          <reference field="3" count="1">
            <x v="18"/>
          </reference>
          <reference field="2" count="1" selected="0">
            <x v="0"/>
          </reference>
          <reference field="1" count="1" selected="0">
            <x v="0"/>
          </reference>
        </references>
      </pivotArea>
    </format>
    <format dxfId="130">
      <pivotArea collapsedLevelsAreSubtotals="1" fieldPosition="0">
        <references count="4">
          <reference field="3" count="1" selected="0">
            <x v="17"/>
          </reference>
          <reference field="2" count="1" selected="0">
            <x v="0"/>
          </reference>
          <reference field="1" count="1" selected="0">
            <x v="0"/>
          </reference>
          <reference field="4294967294" count="1" selected="0">
            <x v="0"/>
          </reference>
        </references>
      </pivotArea>
    </format>
    <format dxfId="131">
      <pivotArea collapsedLevelsAreSubtotals="1" fieldPosition="0">
        <references count="4">
          <reference field="3" count="1" selected="0">
            <x v="17"/>
          </reference>
          <reference field="2" count="1" selected="0">
            <x v="0"/>
          </reference>
          <reference field="1" count="1" selected="0">
            <x v="0"/>
          </reference>
          <reference field="4294967294" count="1" selected="0">
            <x v="1"/>
          </reference>
        </references>
      </pivotArea>
    </format>
    <format dxfId="132">
      <pivotArea collapsedLevelsAreSubtotals="1" fieldPosition="0">
        <references count="4">
          <reference field="3" count="1" selected="0">
            <x v="17"/>
          </reference>
          <reference field="2" count="1" selected="0">
            <x v="0"/>
          </reference>
          <reference field="1" count="1" selected="0">
            <x v="0"/>
          </reference>
          <reference field="4294967294" count="1" selected="0">
            <x v="2"/>
          </reference>
        </references>
      </pivotArea>
    </format>
    <format dxfId="133">
      <pivotArea collapsedLevelsAreSubtotals="1" fieldPosition="0">
        <references count="4">
          <reference field="3" count="1" selected="0">
            <x v="17"/>
          </reference>
          <reference field="2" count="1" selected="0">
            <x v="0"/>
          </reference>
          <reference field="1" count="1" selected="0">
            <x v="0"/>
          </reference>
          <reference field="4294967294" count="1" selected="0">
            <x v="3"/>
          </reference>
        </references>
      </pivotArea>
    </format>
    <format dxfId="134">
      <pivotArea collapsedLevelsAreSubtotals="1" fieldPosition="0">
        <references count="4">
          <reference field="3" count="1" selected="0">
            <x v="17"/>
          </reference>
          <reference field="2" count="1" selected="0">
            <x v="0"/>
          </reference>
          <reference field="1" count="1" selected="0">
            <x v="0"/>
          </reference>
          <reference field="4294967294" count="1" selected="0">
            <x v="4"/>
          </reference>
        </references>
      </pivotArea>
    </format>
    <format dxfId="135">
      <pivotArea collapsedLevelsAreSubtotals="1" fieldPosition="0">
        <references count="4">
          <reference field="3" count="1" selected="0">
            <x v="17"/>
          </reference>
          <reference field="2" count="1" selected="0">
            <x v="0"/>
          </reference>
          <reference field="1" count="1" selected="0">
            <x v="0"/>
          </reference>
          <reference field="4294967294" count="1" selected="0">
            <x v="5"/>
          </reference>
        </references>
      </pivotArea>
    </format>
    <format dxfId="136">
      <pivotArea collapsedLevelsAreSubtotals="1" fieldPosition="0">
        <references count="4">
          <reference field="3" count="1" selected="0">
            <x v="18"/>
          </reference>
          <reference field="2" count="1" selected="0">
            <x v="0"/>
          </reference>
          <reference field="1" count="1" selected="0">
            <x v="0"/>
          </reference>
          <reference field="4294967294" count="1" selected="0">
            <x v="0"/>
          </reference>
        </references>
      </pivotArea>
    </format>
    <format dxfId="137">
      <pivotArea collapsedLevelsAreSubtotals="1" fieldPosition="0">
        <references count="4">
          <reference field="3" count="1" selected="0">
            <x v="18"/>
          </reference>
          <reference field="2" count="1" selected="0">
            <x v="0"/>
          </reference>
          <reference field="1" count="1" selected="0">
            <x v="0"/>
          </reference>
          <reference field="4294967294" count="1" selected="0">
            <x v="1"/>
          </reference>
        </references>
      </pivotArea>
    </format>
    <format dxfId="138">
      <pivotArea collapsedLevelsAreSubtotals="1" fieldPosition="0">
        <references count="4">
          <reference field="3" count="1" selected="0">
            <x v="18"/>
          </reference>
          <reference field="2" count="1" selected="0">
            <x v="0"/>
          </reference>
          <reference field="1" count="1" selected="0">
            <x v="0"/>
          </reference>
          <reference field="4294967294" count="1" selected="0">
            <x v="2"/>
          </reference>
        </references>
      </pivotArea>
    </format>
    <format dxfId="139">
      <pivotArea collapsedLevelsAreSubtotals="1" fieldPosition="0">
        <references count="4">
          <reference field="3" count="1" selected="0">
            <x v="18"/>
          </reference>
          <reference field="2" count="1" selected="0">
            <x v="0"/>
          </reference>
          <reference field="1" count="1" selected="0">
            <x v="0"/>
          </reference>
          <reference field="4294967294" count="1" selected="0">
            <x v="3"/>
          </reference>
        </references>
      </pivotArea>
    </format>
    <format dxfId="140">
      <pivotArea collapsedLevelsAreSubtotals="1" fieldPosition="0">
        <references count="4">
          <reference field="3" count="1" selected="0">
            <x v="18"/>
          </reference>
          <reference field="2" count="1" selected="0">
            <x v="0"/>
          </reference>
          <reference field="1" count="1" selected="0">
            <x v="0"/>
          </reference>
          <reference field="4294967294" count="1" selected="0">
            <x v="4"/>
          </reference>
        </references>
      </pivotArea>
    </format>
    <format dxfId="141">
      <pivotArea collapsedLevelsAreSubtotals="1" fieldPosition="0">
        <references count="4">
          <reference field="3" count="1" selected="0">
            <x v="18"/>
          </reference>
          <reference field="2" count="1" selected="0">
            <x v="0"/>
          </reference>
          <reference field="1" count="1" selected="0">
            <x v="0"/>
          </reference>
          <reference field="4294967294" count="1" selected="0">
            <x v="5"/>
          </reference>
        </references>
      </pivotArea>
    </format>
    <format dxfId="142">
      <pivotArea dataOnly="0" labelOnly="1" fieldPosition="0">
        <references count="3">
          <reference field="3" count="1">
            <x v="17"/>
          </reference>
          <reference field="2" count="1" selected="0">
            <x v="0"/>
          </reference>
          <reference field="1" count="1" selected="0">
            <x v="0"/>
          </reference>
        </references>
      </pivotArea>
    </format>
    <format dxfId="143">
      <pivotArea dataOnly="0" labelOnly="1" offset="IV5:IV5" fieldPosition="0">
        <references count="1">
          <reference field="1" count="1">
            <x v="0"/>
          </reference>
        </references>
      </pivotArea>
    </format>
    <format dxfId="144">
      <pivotArea dataOnly="0" labelOnly="1" offset="IV1:IV1" fieldPosition="0">
        <references count="2">
          <reference field="2" count="1">
            <x v="2"/>
          </reference>
          <reference field="1" count="1" selected="0">
            <x v="0"/>
          </reference>
        </references>
      </pivotArea>
    </format>
    <format dxfId="145">
      <pivotArea collapsedLevelsAreSubtotals="1" fieldPosition="0">
        <references count="2">
          <reference field="2" count="1" selected="0">
            <x v="2"/>
          </reference>
          <reference field="1" count="1" selected="0">
            <x v="0"/>
          </reference>
        </references>
      </pivotArea>
    </format>
    <format dxfId="146">
      <pivotArea dataOnly="0" labelOnly="1" offset="IV2:IV2" fieldPosition="0">
        <references count="1">
          <reference field="1" count="1">
            <x v="0"/>
          </reference>
        </references>
      </pivotArea>
    </format>
    <format dxfId="147">
      <pivotArea dataOnly="0" labelOnly="1" offset="IV1:IV1" fieldPosition="0">
        <references count="2">
          <reference field="2" count="1">
            <x v="0"/>
          </reference>
          <reference field="1" count="1" selected="0">
            <x v="0"/>
          </reference>
        </references>
      </pivotArea>
    </format>
    <format dxfId="148">
      <pivotArea collapsedLevelsAreSubtotals="1" fieldPosition="0">
        <references count="2">
          <reference field="2" count="1" selected="0">
            <x v="0"/>
          </reference>
          <reference field="1" count="1" selected="0">
            <x v="0"/>
          </reference>
        </references>
      </pivotArea>
    </format>
    <format dxfId="149">
      <pivotArea dataOnly="0" labelOnly="1" fieldPosition="0">
        <references count="3">
          <reference field="3" count="1">
            <x v="17"/>
          </reference>
          <reference field="2" count="1" selected="0">
            <x v="0"/>
          </reference>
          <reference field="1" count="1" selected="0">
            <x v="0"/>
          </reference>
        </references>
      </pivotArea>
    </format>
    <format dxfId="150">
      <pivotArea collapsedLevelsAreSubtotals="1" fieldPosition="0">
        <references count="3">
          <reference field="3" count="1" selected="0">
            <x v="17"/>
          </reference>
          <reference field="2" count="1" selected="0">
            <x v="0"/>
          </reference>
          <reference field="1" count="1" selected="0">
            <x v="0"/>
          </reference>
        </references>
      </pivotArea>
    </format>
    <format dxfId="151">
      <pivotArea dataOnly="0" labelOnly="1" fieldPosition="0">
        <references count="3">
          <reference field="3" count="1">
            <x v="17"/>
          </reference>
          <reference field="2" count="1" selected="0">
            <x v="0"/>
          </reference>
          <reference field="1" count="1" selected="0">
            <x v="0"/>
          </reference>
        </references>
      </pivotArea>
    </format>
    <format dxfId="152">
      <pivotArea collapsedLevelsAreSubtotals="1" fieldPosition="0">
        <references count="3">
          <reference field="3" count="1" selected="0">
            <x v="17"/>
          </reference>
          <reference field="2" count="1" selected="0">
            <x v="0"/>
          </reference>
          <reference field="1" count="1" selected="0">
            <x v="0"/>
          </reference>
        </references>
      </pivotArea>
    </format>
    <format dxfId="153">
      <pivotArea dataOnly="0" labelOnly="1" fieldPosition="0">
        <references count="3">
          <reference field="3" count="1">
            <x v="17"/>
          </reference>
          <reference field="2" count="1" selected="0">
            <x v="0"/>
          </reference>
          <reference field="1" count="1" selected="0">
            <x v="0"/>
          </reference>
        </references>
      </pivotArea>
    </format>
    <format dxfId="154">
      <pivotArea collapsedLevelsAreSubtotals="1" fieldPosition="0">
        <references count="3">
          <reference field="3" count="1" selected="0">
            <x v="17"/>
          </reference>
          <reference field="2" count="1" selected="0">
            <x v="0"/>
          </reference>
          <reference field="1" count="1" selected="0">
            <x v="0"/>
          </reference>
        </references>
      </pivotArea>
    </format>
    <format dxfId="155">
      <pivotArea dataOnly="0" labelOnly="1" fieldPosition="0">
        <references count="3">
          <reference field="3" count="1">
            <x v="17"/>
          </reference>
          <reference field="2" count="1" selected="0">
            <x v="0"/>
          </reference>
          <reference field="1" count="1" selected="0">
            <x v="0"/>
          </reference>
        </references>
      </pivotArea>
    </format>
    <format dxfId="156">
      <pivotArea collapsedLevelsAreSubtotals="1" fieldPosition="0">
        <references count="3">
          <reference field="3" count="1" selected="0">
            <x v="17"/>
          </reference>
          <reference field="2" count="1" selected="0">
            <x v="0"/>
          </reference>
          <reference field="1" count="1" selected="0">
            <x v="0"/>
          </reference>
        </references>
      </pivotArea>
    </format>
    <format dxfId="157">
      <pivotArea dataOnly="0" labelOnly="1" fieldPosition="0">
        <references count="3">
          <reference field="3" count="1">
            <x v="17"/>
          </reference>
          <reference field="2" count="1" selected="0">
            <x v="0"/>
          </reference>
          <reference field="1" count="1" selected="0">
            <x v="0"/>
          </reference>
        </references>
      </pivotArea>
    </format>
    <format dxfId="158">
      <pivotArea collapsedLevelsAreSubtotals="1" fieldPosition="0">
        <references count="3">
          <reference field="3" count="1" selected="0">
            <x v="17"/>
          </reference>
          <reference field="2" count="1" selected="0">
            <x v="0"/>
          </reference>
          <reference field="1" count="1" selected="0">
            <x v="0"/>
          </reference>
        </references>
      </pivotArea>
    </format>
    <format dxfId="159">
      <pivotArea dataOnly="0" labelOnly="1" offset="IV1:IV1" fieldPosition="0">
        <references count="1">
          <reference field="1" count="1">
            <x v="2"/>
          </reference>
        </references>
      </pivotArea>
    </format>
    <format dxfId="160">
      <pivotArea collapsedLevelsAreSubtotals="1" fieldPosition="0">
        <references count="1">
          <reference field="1" count="1" selected="0">
            <x v="2"/>
          </reference>
        </references>
      </pivotArea>
    </format>
    <format dxfId="161">
      <pivotArea dataOnly="0" labelOnly="1" offset="IV1:IV1" fieldPosition="0">
        <references count="1">
          <reference field="1" count="1">
            <x v="3"/>
          </reference>
        </references>
      </pivotArea>
    </format>
    <format dxfId="162">
      <pivotArea collapsedLevelsAreSubtotals="1" fieldPosition="0">
        <references count="1">
          <reference field="1" count="1" selected="0">
            <x v="3"/>
          </reference>
        </references>
      </pivotArea>
    </format>
    <format dxfId="163">
      <pivotArea dataOnly="0" labelOnly="1" offset="IV2:IV3" fieldPosition="0">
        <references count="1">
          <reference field="1" count="1">
            <x v="3"/>
          </reference>
        </references>
      </pivotArea>
    </format>
    <format dxfId="164">
      <pivotArea dataOnly="0" labelOnly="1" fieldPosition="0">
        <references count="2">
          <reference field="2" count="1">
            <x v="6"/>
          </reference>
          <reference field="1" count="1" selected="0">
            <x v="3"/>
          </reference>
        </references>
      </pivotArea>
    </format>
    <format dxfId="165">
      <pivotArea dataOnly="0" labelOnly="1" fieldPosition="0">
        <references count="3">
          <reference field="3" count="1">
            <x v="4"/>
          </reference>
          <reference field="2" count="1" selected="0">
            <x v="6"/>
          </reference>
          <reference field="1" count="1" selected="0">
            <x v="3"/>
          </reference>
        </references>
      </pivotArea>
    </format>
    <format dxfId="166">
      <pivotArea collapsedLevelsAreSubtotals="1" fieldPosition="0">
        <references count="2">
          <reference field="2" count="1" selected="0">
            <x v="6"/>
          </reference>
          <reference field="1" count="1" selected="0">
            <x v="3"/>
          </reference>
        </references>
      </pivotArea>
    </format>
    <format dxfId="167">
      <pivotArea collapsedLevelsAreSubtotals="1" fieldPosition="0">
        <references count="3">
          <reference field="3" count="1" selected="0">
            <x v="4"/>
          </reference>
          <reference field="2" count="1" selected="0">
            <x v="6"/>
          </reference>
          <reference field="1" count="1" selected="0">
            <x v="3"/>
          </reference>
        </references>
      </pivotArea>
    </format>
    <format dxfId="168">
      <pivotArea dataOnly="0" labelOnly="1" offset="IV2:IV3" fieldPosition="0">
        <references count="1">
          <reference field="1" count="1">
            <x v="3"/>
          </reference>
        </references>
      </pivotArea>
    </format>
    <format dxfId="169">
      <pivotArea dataOnly="0" labelOnly="1" fieldPosition="0">
        <references count="2">
          <reference field="2" count="1">
            <x v="6"/>
          </reference>
          <reference field="1" count="1" selected="0">
            <x v="3"/>
          </reference>
        </references>
      </pivotArea>
    </format>
    <format dxfId="170">
      <pivotArea dataOnly="0" labelOnly="1" fieldPosition="0">
        <references count="3">
          <reference field="3" count="1">
            <x v="4"/>
          </reference>
          <reference field="2" count="1" selected="0">
            <x v="6"/>
          </reference>
          <reference field="1" count="1" selected="0">
            <x v="3"/>
          </reference>
        </references>
      </pivotArea>
    </format>
    <format dxfId="171">
      <pivotArea collapsedLevelsAreSubtotals="1" fieldPosition="0">
        <references count="2">
          <reference field="2" count="1" selected="0">
            <x v="6"/>
          </reference>
          <reference field="1" count="1" selected="0">
            <x v="3"/>
          </reference>
        </references>
      </pivotArea>
    </format>
    <format dxfId="172">
      <pivotArea collapsedLevelsAreSubtotals="1" fieldPosition="0">
        <references count="3">
          <reference field="3" count="1" selected="0">
            <x v="4"/>
          </reference>
          <reference field="2" count="1" selected="0">
            <x v="6"/>
          </reference>
          <reference field="1" count="1" selected="0">
            <x v="3"/>
          </reference>
        </references>
      </pivotArea>
    </format>
    <format dxfId="173">
      <pivotArea dataOnly="0" labelOnly="1" offset="IV2:IV3" fieldPosition="0">
        <references count="1">
          <reference field="1" count="1">
            <x v="3"/>
          </reference>
        </references>
      </pivotArea>
    </format>
    <format dxfId="174">
      <pivotArea dataOnly="0" labelOnly="1" fieldPosition="0">
        <references count="2">
          <reference field="2" count="1">
            <x v="6"/>
          </reference>
          <reference field="1" count="1" selected="0">
            <x v="3"/>
          </reference>
        </references>
      </pivotArea>
    </format>
    <format dxfId="175">
      <pivotArea dataOnly="0" labelOnly="1" fieldPosition="0">
        <references count="3">
          <reference field="3" count="1">
            <x v="4"/>
          </reference>
          <reference field="2" count="1" selected="0">
            <x v="6"/>
          </reference>
          <reference field="1" count="1" selected="0">
            <x v="3"/>
          </reference>
        </references>
      </pivotArea>
    </format>
    <format dxfId="176">
      <pivotArea collapsedLevelsAreSubtotals="1" fieldPosition="0">
        <references count="2">
          <reference field="2" count="1" selected="0">
            <x v="6"/>
          </reference>
          <reference field="1" count="1" selected="0">
            <x v="3"/>
          </reference>
        </references>
      </pivotArea>
    </format>
    <format dxfId="177">
      <pivotArea collapsedLevelsAreSubtotals="1" fieldPosition="0">
        <references count="3">
          <reference field="3" count="1" selected="0">
            <x v="4"/>
          </reference>
          <reference field="2" count="1" selected="0">
            <x v="6"/>
          </reference>
          <reference field="1" count="1" selected="0">
            <x v="3"/>
          </reference>
        </references>
      </pivotArea>
    </format>
    <format dxfId="178">
      <pivotArea dataOnly="0" labelOnly="1" offset="IV10:IV10" fieldPosition="0">
        <references count="1">
          <reference field="1" count="1">
            <x v="3"/>
          </reference>
        </references>
      </pivotArea>
    </format>
    <format dxfId="179">
      <pivotArea dataOnly="0" labelOnly="1" offset="IV1:IV1" fieldPosition="0">
        <references count="2">
          <reference field="2" count="1">
            <x v="9"/>
          </reference>
          <reference field="1" count="1" selected="0">
            <x v="3"/>
          </reference>
        </references>
      </pivotArea>
    </format>
    <format dxfId="180">
      <pivotArea collapsedLevelsAreSubtotals="1" fieldPosition="0">
        <references count="2">
          <reference field="2" count="1" selected="0">
            <x v="9"/>
          </reference>
          <reference field="1" count="1" selected="0">
            <x v="3"/>
          </reference>
        </references>
      </pivotArea>
    </format>
    <format dxfId="181">
      <pivotArea dataOnly="0" labelOnly="1" fieldPosition="0">
        <references count="3">
          <reference field="3" count="1">
            <x v="3"/>
          </reference>
          <reference field="2" count="1" selected="0">
            <x v="9"/>
          </reference>
          <reference field="1" count="1" selected="0">
            <x v="3"/>
          </reference>
        </references>
      </pivotArea>
    </format>
    <format dxfId="182">
      <pivotArea dataOnly="0" labelOnly="1" fieldPosition="0">
        <references count="3">
          <reference field="3" count="1">
            <x v="12"/>
          </reference>
          <reference field="2" count="1" selected="0">
            <x v="9"/>
          </reference>
          <reference field="1" count="1" selected="0">
            <x v="3"/>
          </reference>
        </references>
      </pivotArea>
    </format>
    <format dxfId="183">
      <pivotArea dataOnly="0" labelOnly="1" fieldPosition="0">
        <references count="3">
          <reference field="3" count="1">
            <x v="16"/>
          </reference>
          <reference field="2" count="1" selected="0">
            <x v="9"/>
          </reference>
          <reference field="1" count="1" selected="0">
            <x v="3"/>
          </reference>
        </references>
      </pivotArea>
    </format>
    <format dxfId="184">
      <pivotArea collapsedLevelsAreSubtotals="1" fieldPosition="0">
        <references count="3">
          <reference field="3" count="1" selected="0">
            <x v="3"/>
          </reference>
          <reference field="2" count="1" selected="0">
            <x v="9"/>
          </reference>
          <reference field="1" count="1" selected="0">
            <x v="3"/>
          </reference>
        </references>
      </pivotArea>
    </format>
    <format dxfId="185">
      <pivotArea collapsedLevelsAreSubtotals="1" fieldPosition="0">
        <references count="3">
          <reference field="3" count="1" selected="0">
            <x v="12"/>
          </reference>
          <reference field="2" count="1" selected="0">
            <x v="9"/>
          </reference>
          <reference field="1" count="1" selected="0">
            <x v="3"/>
          </reference>
        </references>
      </pivotArea>
    </format>
    <format dxfId="186">
      <pivotArea collapsedLevelsAreSubtotals="1" fieldPosition="0">
        <references count="3">
          <reference field="3" count="1" selected="0">
            <x v="16"/>
          </reference>
          <reference field="2" count="1" selected="0">
            <x v="9"/>
          </reference>
          <reference field="1" count="1" selected="0">
            <x v="3"/>
          </reference>
        </references>
      </pivotArea>
    </format>
    <format dxfId="187">
      <pivotArea dataOnly="0" labelOnly="1" fieldPosition="0">
        <references count="3">
          <reference field="3" count="1">
            <x v="3"/>
          </reference>
          <reference field="2" count="1" selected="0">
            <x v="9"/>
          </reference>
          <reference field="1" count="1" selected="0">
            <x v="3"/>
          </reference>
        </references>
      </pivotArea>
    </format>
    <format dxfId="188">
      <pivotArea dataOnly="0" labelOnly="1" fieldPosition="0">
        <references count="3">
          <reference field="3" count="1">
            <x v="12"/>
          </reference>
          <reference field="2" count="1" selected="0">
            <x v="9"/>
          </reference>
          <reference field="1" count="1" selected="0">
            <x v="3"/>
          </reference>
        </references>
      </pivotArea>
    </format>
    <format dxfId="189">
      <pivotArea dataOnly="0" labelOnly="1" fieldPosition="0">
        <references count="3">
          <reference field="3" count="1">
            <x v="16"/>
          </reference>
          <reference field="2" count="1" selected="0">
            <x v="9"/>
          </reference>
          <reference field="1" count="1" selected="0">
            <x v="3"/>
          </reference>
        </references>
      </pivotArea>
    </format>
    <format dxfId="190">
      <pivotArea collapsedLevelsAreSubtotals="1" fieldPosition="0">
        <references count="3">
          <reference field="3" count="1" selected="0">
            <x v="3"/>
          </reference>
          <reference field="2" count="1" selected="0">
            <x v="9"/>
          </reference>
          <reference field="1" count="1" selected="0">
            <x v="3"/>
          </reference>
        </references>
      </pivotArea>
    </format>
    <format dxfId="191">
      <pivotArea collapsedLevelsAreSubtotals="1" fieldPosition="0">
        <references count="3">
          <reference field="3" count="1" selected="0">
            <x v="12"/>
          </reference>
          <reference field="2" count="1" selected="0">
            <x v="9"/>
          </reference>
          <reference field="1" count="1" selected="0">
            <x v="3"/>
          </reference>
        </references>
      </pivotArea>
    </format>
    <format dxfId="192">
      <pivotArea collapsedLevelsAreSubtotals="1" fieldPosition="0">
        <references count="3">
          <reference field="3" count="1" selected="0">
            <x v="16"/>
          </reference>
          <reference field="2" count="1" selected="0">
            <x v="9"/>
          </reference>
          <reference field="1" count="1" selected="0">
            <x v="3"/>
          </reference>
        </references>
      </pivotArea>
    </format>
    <format dxfId="193">
      <pivotArea dataOnly="0" labelOnly="1" fieldPosition="0">
        <references count="3">
          <reference field="3" count="1">
            <x v="3"/>
          </reference>
          <reference field="2" count="1" selected="0">
            <x v="9"/>
          </reference>
          <reference field="1" count="1" selected="0">
            <x v="3"/>
          </reference>
        </references>
      </pivotArea>
    </format>
    <format dxfId="194">
      <pivotArea dataOnly="0" labelOnly="1" fieldPosition="0">
        <references count="3">
          <reference field="3" count="1">
            <x v="12"/>
          </reference>
          <reference field="2" count="1" selected="0">
            <x v="9"/>
          </reference>
          <reference field="1" count="1" selected="0">
            <x v="3"/>
          </reference>
        </references>
      </pivotArea>
    </format>
    <format dxfId="195">
      <pivotArea dataOnly="0" labelOnly="1" fieldPosition="0">
        <references count="3">
          <reference field="3" count="1">
            <x v="16"/>
          </reference>
          <reference field="2" count="1" selected="0">
            <x v="9"/>
          </reference>
          <reference field="1" count="1" selected="0">
            <x v="3"/>
          </reference>
        </references>
      </pivotArea>
    </format>
    <format dxfId="196">
      <pivotArea collapsedLevelsAreSubtotals="1" fieldPosition="0">
        <references count="3">
          <reference field="3" count="1" selected="0">
            <x v="3"/>
          </reference>
          <reference field="2" count="1" selected="0">
            <x v="9"/>
          </reference>
          <reference field="1" count="1" selected="0">
            <x v="3"/>
          </reference>
        </references>
      </pivotArea>
    </format>
    <format dxfId="197">
      <pivotArea collapsedLevelsAreSubtotals="1" fieldPosition="0">
        <references count="3">
          <reference field="3" count="1" selected="0">
            <x v="12"/>
          </reference>
          <reference field="2" count="1" selected="0">
            <x v="9"/>
          </reference>
          <reference field="1" count="1" selected="0">
            <x v="3"/>
          </reference>
        </references>
      </pivotArea>
    </format>
    <format dxfId="198">
      <pivotArea collapsedLevelsAreSubtotals="1" fieldPosition="0">
        <references count="3">
          <reference field="3" count="1" selected="0">
            <x v="16"/>
          </reference>
          <reference field="2" count="1" selected="0">
            <x v="9"/>
          </reference>
          <reference field="1" count="1" selected="0">
            <x v="3"/>
          </reference>
        </references>
      </pivotArea>
    </format>
    <format dxfId="199">
      <pivotArea dataOnly="0" labelOnly="1" fieldPosition="0">
        <references count="3">
          <reference field="3" count="1">
            <x v="3"/>
          </reference>
          <reference field="2" count="1" selected="0">
            <x v="9"/>
          </reference>
          <reference field="1" count="1" selected="0">
            <x v="3"/>
          </reference>
        </references>
      </pivotArea>
    </format>
    <format dxfId="200">
      <pivotArea dataOnly="0" labelOnly="1" fieldPosition="0">
        <references count="3">
          <reference field="3" count="1">
            <x v="12"/>
          </reference>
          <reference field="2" count="1" selected="0">
            <x v="9"/>
          </reference>
          <reference field="1" count="1" selected="0">
            <x v="3"/>
          </reference>
        </references>
      </pivotArea>
    </format>
    <format dxfId="201">
      <pivotArea dataOnly="0" labelOnly="1" fieldPosition="0">
        <references count="3">
          <reference field="3" count="1">
            <x v="16"/>
          </reference>
          <reference field="2" count="1" selected="0">
            <x v="9"/>
          </reference>
          <reference field="1" count="1" selected="0">
            <x v="3"/>
          </reference>
        </references>
      </pivotArea>
    </format>
    <format dxfId="202">
      <pivotArea collapsedLevelsAreSubtotals="1" fieldPosition="0">
        <references count="3">
          <reference field="3" count="1" selected="0">
            <x v="3"/>
          </reference>
          <reference field="2" count="1" selected="0">
            <x v="9"/>
          </reference>
          <reference field="1" count="1" selected="0">
            <x v="3"/>
          </reference>
        </references>
      </pivotArea>
    </format>
    <format dxfId="203">
      <pivotArea collapsedLevelsAreSubtotals="1" fieldPosition="0">
        <references count="3">
          <reference field="3" count="1" selected="0">
            <x v="12"/>
          </reference>
          <reference field="2" count="1" selected="0">
            <x v="9"/>
          </reference>
          <reference field="1" count="1" selected="0">
            <x v="3"/>
          </reference>
        </references>
      </pivotArea>
    </format>
    <format dxfId="204">
      <pivotArea collapsedLevelsAreSubtotals="1" fieldPosition="0">
        <references count="3">
          <reference field="3" count="1" selected="0">
            <x v="16"/>
          </reference>
          <reference field="2" count="1" selected="0">
            <x v="9"/>
          </reference>
          <reference field="1" count="1" selected="0">
            <x v="3"/>
          </reference>
        </references>
      </pivotArea>
    </format>
    <format dxfId="205">
      <pivotArea dataOnly="0" labelOnly="1" fieldPosition="0">
        <references count="3">
          <reference field="3" count="1">
            <x v="3"/>
          </reference>
          <reference field="2" count="1" selected="0">
            <x v="9"/>
          </reference>
          <reference field="1" count="1" selected="0">
            <x v="3"/>
          </reference>
        </references>
      </pivotArea>
    </format>
    <format dxfId="206">
      <pivotArea collapsedLevelsAreSubtotals="1" fieldPosition="0">
        <references count="3">
          <reference field="3" count="1" selected="0">
            <x v="3"/>
          </reference>
          <reference field="2" count="1" selected="0">
            <x v="9"/>
          </reference>
          <reference field="1" count="1" selected="0">
            <x v="3"/>
          </reference>
        </references>
      </pivotArea>
    </format>
    <format dxfId="207">
      <pivotArea dataOnly="0" labelOnly="1" fieldPosition="0">
        <references count="3">
          <reference field="3" count="1">
            <x v="3"/>
          </reference>
          <reference field="2" count="1" selected="0">
            <x v="9"/>
          </reference>
          <reference field="1" count="1" selected="0">
            <x v="3"/>
          </reference>
        </references>
      </pivotArea>
    </format>
    <format dxfId="208">
      <pivotArea collapsedLevelsAreSubtotals="1" fieldPosition="0">
        <references count="3">
          <reference field="3" count="1" selected="0">
            <x v="3"/>
          </reference>
          <reference field="2" count="1" selected="0">
            <x v="9"/>
          </reference>
          <reference field="1" count="1" selected="0">
            <x v="3"/>
          </reference>
        </references>
      </pivotArea>
    </format>
    <format dxfId="209">
      <pivotArea dataOnly="0" labelOnly="1" fieldPosition="0">
        <references count="3">
          <reference field="3" count="1">
            <x v="3"/>
          </reference>
          <reference field="2" count="1" selected="0">
            <x v="9"/>
          </reference>
          <reference field="1" count="1" selected="0">
            <x v="3"/>
          </reference>
        </references>
      </pivotArea>
    </format>
    <format dxfId="210">
      <pivotArea collapsedLevelsAreSubtotals="1" fieldPosition="0">
        <references count="3">
          <reference field="3" count="1" selected="0">
            <x v="3"/>
          </reference>
          <reference field="2" count="1" selected="0">
            <x v="9"/>
          </reference>
          <reference field="1" count="1" selected="0">
            <x v="3"/>
          </reference>
        </references>
      </pivotArea>
    </format>
    <format dxfId="211">
      <pivotArea dataOnly="0" labelOnly="1" fieldPosition="0">
        <references count="3">
          <reference field="3" count="1">
            <x v="3"/>
          </reference>
          <reference field="2" count="1" selected="0">
            <x v="9"/>
          </reference>
          <reference field="1" count="1" selected="0">
            <x v="3"/>
          </reference>
        </references>
      </pivotArea>
    </format>
    <format dxfId="212">
      <pivotArea collapsedLevelsAreSubtotals="1" fieldPosition="0">
        <references count="3">
          <reference field="3" count="1" selected="0">
            <x v="3"/>
          </reference>
          <reference field="2" count="1" selected="0">
            <x v="9"/>
          </reference>
          <reference field="1" count="1" selected="0">
            <x v="3"/>
          </reference>
        </references>
      </pivotArea>
    </format>
  </format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7"/>
  <sheetViews>
    <sheetView view="pageBreakPreview" zoomScale="85" zoomScaleNormal="100" topLeftCell="A33" workbookViewId="0">
      <selection activeCell="C38" sqref="C38"/>
    </sheetView>
  </sheetViews>
  <sheetFormatPr defaultColWidth="9" defaultRowHeight="15"/>
  <cols>
    <col min="1" max="1" width="16.7583333333333" style="108" customWidth="1"/>
    <col min="2" max="2" width="20.7333333333333" style="108" customWidth="1"/>
    <col min="3" max="3" width="22.2" style="108" customWidth="1"/>
    <col min="4" max="10" width="12.5" style="108" customWidth="1"/>
    <col min="11" max="11" width="9.70833333333333" style="108" customWidth="1"/>
    <col min="12" max="16384" width="9" style="108"/>
  </cols>
  <sheetData>
    <row r="1" s="105" customFormat="1" ht="32" customHeight="1" spans="1:11">
      <c r="A1" s="109" t="s">
        <v>0</v>
      </c>
      <c r="B1" s="109"/>
      <c r="C1" s="109"/>
      <c r="D1" s="109"/>
      <c r="E1" s="109"/>
      <c r="F1" s="109"/>
      <c r="G1" s="109"/>
      <c r="H1" s="109"/>
      <c r="I1" s="109"/>
      <c r="J1" s="109"/>
      <c r="K1" s="109"/>
    </row>
    <row r="2" s="106" customFormat="1" ht="44" customHeight="1" spans="1:11">
      <c r="A2" s="110" t="s">
        <v>1</v>
      </c>
      <c r="B2" s="110" t="s">
        <v>2</v>
      </c>
      <c r="C2" s="110" t="s">
        <v>3</v>
      </c>
      <c r="D2" s="110" t="s">
        <v>4</v>
      </c>
      <c r="E2" s="110" t="s">
        <v>5</v>
      </c>
      <c r="F2" s="110" t="s">
        <v>6</v>
      </c>
      <c r="G2" s="113" t="s">
        <v>7</v>
      </c>
      <c r="H2" s="110" t="s">
        <v>8</v>
      </c>
      <c r="I2" s="110" t="s">
        <v>9</v>
      </c>
      <c r="J2" s="110" t="s">
        <v>10</v>
      </c>
      <c r="K2" s="110" t="s">
        <v>11</v>
      </c>
    </row>
    <row r="3" s="106" customFormat="1" ht="29" customHeight="1" spans="1:11">
      <c r="A3" s="110" t="s">
        <v>12</v>
      </c>
      <c r="B3" s="110"/>
      <c r="C3" s="110"/>
      <c r="D3" s="110">
        <v>63</v>
      </c>
      <c r="E3" s="110">
        <v>10333.86</v>
      </c>
      <c r="F3" s="110">
        <v>9108.96</v>
      </c>
      <c r="G3" s="110">
        <v>1224.9</v>
      </c>
      <c r="H3" s="110">
        <v>4973.5</v>
      </c>
      <c r="I3" s="110">
        <v>2263.36</v>
      </c>
      <c r="J3" s="110">
        <v>172.1</v>
      </c>
      <c r="K3" s="110">
        <v>1700</v>
      </c>
    </row>
    <row r="4" s="107" customFormat="1" ht="33" customHeight="1" spans="1:11">
      <c r="A4" s="111"/>
      <c r="B4" s="112" t="s">
        <v>13</v>
      </c>
      <c r="C4" s="111"/>
      <c r="D4" s="112">
        <v>8</v>
      </c>
      <c r="E4" s="112">
        <v>570</v>
      </c>
      <c r="F4" s="112">
        <v>570</v>
      </c>
      <c r="G4" s="112">
        <v>0</v>
      </c>
      <c r="H4" s="112">
        <v>570</v>
      </c>
      <c r="I4" s="112"/>
      <c r="J4" s="112"/>
      <c r="K4" s="112"/>
    </row>
    <row r="5" s="106" customFormat="1" ht="22" customHeight="1" spans="1:11">
      <c r="A5" s="113"/>
      <c r="B5" s="113"/>
      <c r="C5" s="114" t="s">
        <v>14</v>
      </c>
      <c r="D5" s="114">
        <v>5</v>
      </c>
      <c r="E5" s="114">
        <v>126</v>
      </c>
      <c r="F5" s="114">
        <v>126</v>
      </c>
      <c r="G5" s="114">
        <v>0</v>
      </c>
      <c r="H5" s="114">
        <v>126</v>
      </c>
      <c r="I5" s="114"/>
      <c r="J5" s="114"/>
      <c r="K5" s="114"/>
    </row>
    <row r="6" s="106" customFormat="1" ht="22" customHeight="1" spans="1:11">
      <c r="A6" s="113"/>
      <c r="B6" s="113"/>
      <c r="C6" s="110" t="s">
        <v>15</v>
      </c>
      <c r="D6" s="110">
        <v>3</v>
      </c>
      <c r="E6" s="110">
        <v>444</v>
      </c>
      <c r="F6" s="110">
        <v>444</v>
      </c>
      <c r="G6" s="110">
        <v>0</v>
      </c>
      <c r="H6" s="110">
        <v>444</v>
      </c>
      <c r="I6" s="110"/>
      <c r="J6" s="110"/>
      <c r="K6" s="110"/>
    </row>
    <row r="7" s="107" customFormat="1" ht="22" customHeight="1" spans="1:11">
      <c r="A7" s="111"/>
      <c r="B7" s="112" t="s">
        <v>16</v>
      </c>
      <c r="C7" s="111"/>
      <c r="D7" s="112">
        <v>10</v>
      </c>
      <c r="E7" s="112">
        <v>787.4</v>
      </c>
      <c r="F7" s="112">
        <v>774.5</v>
      </c>
      <c r="G7" s="112">
        <v>12.9</v>
      </c>
      <c r="H7" s="112">
        <v>714.5</v>
      </c>
      <c r="I7" s="112">
        <v>60</v>
      </c>
      <c r="J7" s="112"/>
      <c r="K7" s="112"/>
    </row>
    <row r="8" s="106" customFormat="1" ht="22" customHeight="1" spans="1:11">
      <c r="A8" s="113"/>
      <c r="B8" s="113"/>
      <c r="C8" s="110" t="s">
        <v>17</v>
      </c>
      <c r="D8" s="110">
        <v>5</v>
      </c>
      <c r="E8" s="110">
        <v>342.9</v>
      </c>
      <c r="F8" s="110">
        <v>330</v>
      </c>
      <c r="G8" s="110">
        <v>12.9</v>
      </c>
      <c r="H8" s="110">
        <v>290</v>
      </c>
      <c r="I8" s="110">
        <v>40</v>
      </c>
      <c r="J8" s="110"/>
      <c r="K8" s="110"/>
    </row>
    <row r="9" s="106" customFormat="1" ht="30" customHeight="1" spans="1:11">
      <c r="A9" s="113"/>
      <c r="B9" s="113"/>
      <c r="C9" s="110" t="s">
        <v>18</v>
      </c>
      <c r="D9" s="110">
        <v>4</v>
      </c>
      <c r="E9" s="110">
        <v>434.5</v>
      </c>
      <c r="F9" s="110">
        <v>434.5</v>
      </c>
      <c r="G9" s="110">
        <v>0</v>
      </c>
      <c r="H9" s="110">
        <v>414.5</v>
      </c>
      <c r="I9" s="110">
        <v>20</v>
      </c>
      <c r="J9" s="110"/>
      <c r="K9" s="110"/>
    </row>
    <row r="10" s="106" customFormat="1" ht="22" customHeight="1" spans="1:11">
      <c r="A10" s="113"/>
      <c r="B10" s="113"/>
      <c r="C10" s="110" t="s">
        <v>19</v>
      </c>
      <c r="D10" s="110">
        <v>1</v>
      </c>
      <c r="E10" s="110">
        <v>10</v>
      </c>
      <c r="F10" s="110">
        <v>10</v>
      </c>
      <c r="G10" s="110">
        <v>0</v>
      </c>
      <c r="H10" s="110">
        <v>10</v>
      </c>
      <c r="I10" s="110"/>
      <c r="J10" s="110"/>
      <c r="K10" s="110"/>
    </row>
    <row r="11" s="106" customFormat="1" ht="22" customHeight="1" spans="1:11">
      <c r="A11" s="113"/>
      <c r="B11" s="110" t="s">
        <v>20</v>
      </c>
      <c r="C11" s="113"/>
      <c r="D11" s="110">
        <v>1</v>
      </c>
      <c r="E11" s="110">
        <v>900</v>
      </c>
      <c r="F11" s="110">
        <v>900</v>
      </c>
      <c r="G11" s="110">
        <v>0</v>
      </c>
      <c r="H11" s="110">
        <v>900</v>
      </c>
      <c r="I11" s="110"/>
      <c r="J11" s="110"/>
      <c r="K11" s="110"/>
    </row>
    <row r="12" s="106" customFormat="1" ht="22" customHeight="1" spans="1:11">
      <c r="A12" s="113"/>
      <c r="B12" s="113"/>
      <c r="C12" s="110" t="s">
        <v>21</v>
      </c>
      <c r="D12" s="110">
        <v>1</v>
      </c>
      <c r="E12" s="110">
        <v>900</v>
      </c>
      <c r="F12" s="110">
        <v>900</v>
      </c>
      <c r="G12" s="110">
        <v>0</v>
      </c>
      <c r="H12" s="110">
        <v>900</v>
      </c>
      <c r="I12" s="110"/>
      <c r="J12" s="110"/>
      <c r="K12" s="110"/>
    </row>
    <row r="13" s="106" customFormat="1" ht="22" customHeight="1" spans="1:11">
      <c r="A13" s="113"/>
      <c r="B13" s="110" t="s">
        <v>22</v>
      </c>
      <c r="C13" s="113"/>
      <c r="D13" s="110">
        <v>31</v>
      </c>
      <c r="E13" s="110">
        <v>2760.46</v>
      </c>
      <c r="F13" s="110">
        <v>1560.46</v>
      </c>
      <c r="G13" s="110">
        <v>1200</v>
      </c>
      <c r="H13" s="110">
        <v>10</v>
      </c>
      <c r="I13" s="110">
        <v>1378.36</v>
      </c>
      <c r="J13" s="110">
        <v>172.1</v>
      </c>
      <c r="K13" s="110"/>
    </row>
    <row r="14" s="106" customFormat="1" ht="32" customHeight="1" spans="1:11">
      <c r="A14" s="113"/>
      <c r="B14" s="113"/>
      <c r="C14" s="110" t="s">
        <v>23</v>
      </c>
      <c r="D14" s="110">
        <v>31</v>
      </c>
      <c r="E14" s="110">
        <v>2760.46</v>
      </c>
      <c r="F14" s="110">
        <v>1560.46</v>
      </c>
      <c r="G14" s="110">
        <v>1200</v>
      </c>
      <c r="H14" s="110">
        <v>10</v>
      </c>
      <c r="I14" s="110">
        <v>1378.36</v>
      </c>
      <c r="J14" s="110">
        <v>172.1</v>
      </c>
      <c r="K14" s="110"/>
    </row>
    <row r="15" s="106" customFormat="1" ht="22" customHeight="1" spans="1:11">
      <c r="A15" s="113"/>
      <c r="B15" s="110" t="s">
        <v>24</v>
      </c>
      <c r="C15" s="113"/>
      <c r="D15" s="110">
        <v>12</v>
      </c>
      <c r="E15" s="110">
        <v>3966</v>
      </c>
      <c r="F15" s="110">
        <v>3954</v>
      </c>
      <c r="G15" s="110">
        <v>12</v>
      </c>
      <c r="H15" s="110">
        <v>1429</v>
      </c>
      <c r="I15" s="110">
        <v>825</v>
      </c>
      <c r="J15" s="110"/>
      <c r="K15" s="110">
        <v>1700</v>
      </c>
    </row>
    <row r="16" s="106" customFormat="1" ht="22" customHeight="1" spans="1:11">
      <c r="A16" s="113"/>
      <c r="B16" s="113"/>
      <c r="C16" s="110" t="s">
        <v>25</v>
      </c>
      <c r="D16" s="110">
        <v>1</v>
      </c>
      <c r="E16" s="110">
        <v>20</v>
      </c>
      <c r="F16" s="110">
        <v>20</v>
      </c>
      <c r="G16" s="110">
        <v>0</v>
      </c>
      <c r="H16" s="110"/>
      <c r="I16" s="110">
        <v>20</v>
      </c>
      <c r="J16" s="110"/>
      <c r="K16" s="110"/>
    </row>
    <row r="17" s="106" customFormat="1" ht="22" customHeight="1" spans="1:11">
      <c r="A17" s="113"/>
      <c r="B17" s="113"/>
      <c r="C17" s="110" t="s">
        <v>26</v>
      </c>
      <c r="D17" s="110">
        <v>11</v>
      </c>
      <c r="E17" s="110">
        <v>3946</v>
      </c>
      <c r="F17" s="110">
        <v>3934</v>
      </c>
      <c r="G17" s="110">
        <v>12</v>
      </c>
      <c r="H17" s="110">
        <v>1429</v>
      </c>
      <c r="I17" s="110">
        <v>805</v>
      </c>
      <c r="J17" s="110"/>
      <c r="K17" s="110">
        <v>1700</v>
      </c>
    </row>
    <row r="18" s="106" customFormat="1" ht="37" customHeight="1" spans="1:11">
      <c r="A18" s="113"/>
      <c r="B18" s="110" t="s">
        <v>27</v>
      </c>
      <c r="C18" s="113"/>
      <c r="D18" s="110">
        <v>1</v>
      </c>
      <c r="E18" s="110">
        <v>1350</v>
      </c>
      <c r="F18" s="110">
        <v>1350</v>
      </c>
      <c r="G18" s="110">
        <v>0</v>
      </c>
      <c r="H18" s="110">
        <v>1350</v>
      </c>
      <c r="I18" s="110"/>
      <c r="J18" s="110"/>
      <c r="K18" s="110"/>
    </row>
    <row r="19" s="106" customFormat="1" ht="33" customHeight="1" spans="1:11">
      <c r="A19" s="113"/>
      <c r="B19" s="113"/>
      <c r="C19" s="110" t="s">
        <v>27</v>
      </c>
      <c r="D19" s="110">
        <v>1</v>
      </c>
      <c r="E19" s="110">
        <v>1350</v>
      </c>
      <c r="F19" s="110">
        <v>1350</v>
      </c>
      <c r="G19" s="110">
        <v>0</v>
      </c>
      <c r="H19" s="110">
        <v>1350</v>
      </c>
      <c r="I19" s="110"/>
      <c r="J19" s="110"/>
      <c r="K19" s="110"/>
    </row>
    <row r="20" s="106" customFormat="1" ht="37" customHeight="1" spans="1:11">
      <c r="A20" s="110" t="s">
        <v>28</v>
      </c>
      <c r="B20" s="110"/>
      <c r="C20" s="110"/>
      <c r="D20" s="110">
        <v>1</v>
      </c>
      <c r="E20" s="110">
        <v>2260</v>
      </c>
      <c r="F20" s="110">
        <v>2260</v>
      </c>
      <c r="G20" s="110">
        <v>0</v>
      </c>
      <c r="H20" s="110">
        <v>2260</v>
      </c>
      <c r="I20" s="110"/>
      <c r="J20" s="110"/>
      <c r="K20" s="110"/>
    </row>
    <row r="21" s="106" customFormat="1" ht="22" customHeight="1" spans="1:11">
      <c r="A21" s="113"/>
      <c r="B21" s="110" t="s">
        <v>29</v>
      </c>
      <c r="C21" s="113"/>
      <c r="D21" s="110">
        <v>1</v>
      </c>
      <c r="E21" s="110">
        <v>2260</v>
      </c>
      <c r="F21" s="110">
        <v>2260</v>
      </c>
      <c r="G21" s="110">
        <v>0</v>
      </c>
      <c r="H21" s="110">
        <v>2260</v>
      </c>
      <c r="I21" s="110"/>
      <c r="J21" s="110"/>
      <c r="K21" s="110"/>
    </row>
    <row r="22" s="106" customFormat="1" ht="38" customHeight="1" spans="1:11">
      <c r="A22" s="113"/>
      <c r="B22" s="113"/>
      <c r="C22" s="110" t="s">
        <v>30</v>
      </c>
      <c r="D22" s="110">
        <v>1</v>
      </c>
      <c r="E22" s="110">
        <v>2260</v>
      </c>
      <c r="F22" s="110">
        <v>2260</v>
      </c>
      <c r="G22" s="110">
        <v>0</v>
      </c>
      <c r="H22" s="110">
        <v>2260</v>
      </c>
      <c r="I22" s="110"/>
      <c r="J22" s="110"/>
      <c r="K22" s="110"/>
    </row>
    <row r="23" s="107" customFormat="1" ht="36" customHeight="1" spans="1:11">
      <c r="A23" s="112" t="s">
        <v>31</v>
      </c>
      <c r="B23" s="112"/>
      <c r="C23" s="112"/>
      <c r="D23" s="112">
        <v>30</v>
      </c>
      <c r="E23" s="112">
        <v>2784.5</v>
      </c>
      <c r="F23" s="112">
        <v>2784.5</v>
      </c>
      <c r="G23" s="112">
        <v>0</v>
      </c>
      <c r="H23" s="112">
        <v>2649.5</v>
      </c>
      <c r="I23" s="112"/>
      <c r="J23" s="112"/>
      <c r="K23" s="112">
        <v>135</v>
      </c>
    </row>
    <row r="24" s="106" customFormat="1" ht="22" customHeight="1" spans="1:11">
      <c r="A24" s="113"/>
      <c r="B24" s="110" t="s">
        <v>32</v>
      </c>
      <c r="C24" s="113"/>
      <c r="D24" s="110">
        <v>25</v>
      </c>
      <c r="E24" s="110">
        <v>1309.5</v>
      </c>
      <c r="F24" s="110">
        <v>1309.5</v>
      </c>
      <c r="G24" s="110">
        <v>0</v>
      </c>
      <c r="H24" s="110">
        <v>1309.5</v>
      </c>
      <c r="I24" s="110"/>
      <c r="J24" s="110"/>
      <c r="K24" s="110"/>
    </row>
    <row r="25" s="106" customFormat="1" ht="22" customHeight="1" spans="1:11">
      <c r="A25" s="113"/>
      <c r="B25" s="113"/>
      <c r="C25" s="110" t="s">
        <v>32</v>
      </c>
      <c r="D25" s="110">
        <v>25</v>
      </c>
      <c r="E25" s="110">
        <v>1309.5</v>
      </c>
      <c r="F25" s="110">
        <v>1309.5</v>
      </c>
      <c r="G25" s="110">
        <v>0</v>
      </c>
      <c r="H25" s="110">
        <v>1309.5</v>
      </c>
      <c r="I25" s="110"/>
      <c r="J25" s="110"/>
      <c r="K25" s="110"/>
    </row>
    <row r="26" s="106" customFormat="1" ht="22" customHeight="1" spans="1:11">
      <c r="A26" s="113"/>
      <c r="B26" s="110" t="s">
        <v>33</v>
      </c>
      <c r="C26" s="113"/>
      <c r="D26" s="110">
        <v>4</v>
      </c>
      <c r="E26" s="110">
        <v>1175</v>
      </c>
      <c r="F26" s="110">
        <v>1175</v>
      </c>
      <c r="G26" s="110">
        <v>0</v>
      </c>
      <c r="H26" s="110">
        <v>1040</v>
      </c>
      <c r="I26" s="110"/>
      <c r="J26" s="110"/>
      <c r="K26" s="110">
        <v>135</v>
      </c>
    </row>
    <row r="27" s="106" customFormat="1" ht="32" customHeight="1" spans="1:11">
      <c r="A27" s="113"/>
      <c r="B27" s="113"/>
      <c r="C27" s="110" t="s">
        <v>34</v>
      </c>
      <c r="D27" s="110">
        <v>2</v>
      </c>
      <c r="E27" s="110">
        <v>940</v>
      </c>
      <c r="F27" s="110">
        <v>940</v>
      </c>
      <c r="G27" s="110">
        <v>0</v>
      </c>
      <c r="H27" s="110">
        <v>940</v>
      </c>
      <c r="I27" s="110"/>
      <c r="J27" s="110"/>
      <c r="K27" s="110"/>
    </row>
    <row r="28" s="106" customFormat="1" ht="22" customHeight="1" spans="1:11">
      <c r="A28" s="113"/>
      <c r="B28" s="113"/>
      <c r="C28" s="110" t="s">
        <v>35</v>
      </c>
      <c r="D28" s="110">
        <v>2</v>
      </c>
      <c r="E28" s="110">
        <v>235</v>
      </c>
      <c r="F28" s="110">
        <v>235</v>
      </c>
      <c r="G28" s="110">
        <v>0</v>
      </c>
      <c r="H28" s="110">
        <v>100</v>
      </c>
      <c r="I28" s="110"/>
      <c r="J28" s="110"/>
      <c r="K28" s="110">
        <v>135</v>
      </c>
    </row>
    <row r="29" s="106" customFormat="1" ht="22" customHeight="1" spans="1:11">
      <c r="A29" s="113"/>
      <c r="B29" s="110" t="s">
        <v>36</v>
      </c>
      <c r="C29" s="113"/>
      <c r="D29" s="110">
        <v>1</v>
      </c>
      <c r="E29" s="110">
        <v>300</v>
      </c>
      <c r="F29" s="110">
        <v>300</v>
      </c>
      <c r="G29" s="110">
        <v>0</v>
      </c>
      <c r="H29" s="110">
        <v>300</v>
      </c>
      <c r="I29" s="110"/>
      <c r="J29" s="110"/>
      <c r="K29" s="110"/>
    </row>
    <row r="30" s="106" customFormat="1" ht="22" customHeight="1" spans="1:11">
      <c r="A30" s="113"/>
      <c r="B30" s="113"/>
      <c r="C30" s="110" t="s">
        <v>37</v>
      </c>
      <c r="D30" s="110">
        <v>1</v>
      </c>
      <c r="E30" s="110">
        <v>300</v>
      </c>
      <c r="F30" s="110">
        <v>300</v>
      </c>
      <c r="G30" s="110">
        <v>0</v>
      </c>
      <c r="H30" s="110">
        <v>300</v>
      </c>
      <c r="I30" s="110"/>
      <c r="J30" s="110"/>
      <c r="K30" s="110"/>
    </row>
    <row r="31" s="107" customFormat="1" ht="32" customHeight="1" spans="1:11">
      <c r="A31" s="112" t="s">
        <v>38</v>
      </c>
      <c r="B31" s="112"/>
      <c r="C31" s="112"/>
      <c r="D31" s="112">
        <v>81</v>
      </c>
      <c r="E31" s="112">
        <v>8118.54</v>
      </c>
      <c r="F31" s="112">
        <v>7969.54</v>
      </c>
      <c r="G31" s="112">
        <v>149</v>
      </c>
      <c r="H31" s="112">
        <v>2198</v>
      </c>
      <c r="I31" s="112">
        <v>2553.64</v>
      </c>
      <c r="J31" s="112">
        <v>517.9</v>
      </c>
      <c r="K31" s="112">
        <v>2700</v>
      </c>
    </row>
    <row r="32" s="107" customFormat="1" ht="22" customHeight="1" spans="1:11">
      <c r="A32" s="111"/>
      <c r="B32" s="112" t="s">
        <v>39</v>
      </c>
      <c r="C32" s="111"/>
      <c r="D32" s="112">
        <v>2</v>
      </c>
      <c r="E32" s="112">
        <v>19.2</v>
      </c>
      <c r="F32" s="112">
        <v>19.2</v>
      </c>
      <c r="G32" s="112">
        <v>0</v>
      </c>
      <c r="H32" s="112"/>
      <c r="I32" s="112"/>
      <c r="J32" s="112">
        <v>19.2</v>
      </c>
      <c r="K32" s="112"/>
    </row>
    <row r="33" s="107" customFormat="1" ht="22" customHeight="1" spans="1:11">
      <c r="A33" s="111"/>
      <c r="B33" s="111"/>
      <c r="C33" s="112" t="s">
        <v>40</v>
      </c>
      <c r="D33" s="112">
        <v>2</v>
      </c>
      <c r="E33" s="112">
        <v>19.2</v>
      </c>
      <c r="F33" s="112">
        <v>19.2</v>
      </c>
      <c r="G33" s="112">
        <v>0</v>
      </c>
      <c r="H33" s="112"/>
      <c r="I33" s="112"/>
      <c r="J33" s="112">
        <v>19.2</v>
      </c>
      <c r="K33" s="112"/>
    </row>
    <row r="34" s="106" customFormat="1" ht="22" customHeight="1" spans="1:11">
      <c r="A34" s="113"/>
      <c r="B34" s="110" t="s">
        <v>41</v>
      </c>
      <c r="C34" s="113"/>
      <c r="D34" s="110">
        <v>73</v>
      </c>
      <c r="E34" s="110">
        <v>5260.34</v>
      </c>
      <c r="F34" s="110">
        <v>5111.34</v>
      </c>
      <c r="G34" s="110">
        <v>149</v>
      </c>
      <c r="H34" s="110">
        <v>2148</v>
      </c>
      <c r="I34" s="110">
        <v>2464.64</v>
      </c>
      <c r="J34" s="110">
        <v>498.7</v>
      </c>
      <c r="K34" s="110"/>
    </row>
    <row r="35" s="106" customFormat="1" ht="34" customHeight="1" spans="1:11">
      <c r="A35" s="113"/>
      <c r="B35" s="113"/>
      <c r="C35" s="110" t="s">
        <v>42</v>
      </c>
      <c r="D35" s="110">
        <v>5</v>
      </c>
      <c r="E35" s="110">
        <v>1864.84</v>
      </c>
      <c r="F35" s="110">
        <v>1864.84</v>
      </c>
      <c r="G35" s="110">
        <v>0</v>
      </c>
      <c r="H35" s="110">
        <v>1200</v>
      </c>
      <c r="I35" s="110">
        <v>664.84</v>
      </c>
      <c r="J35" s="110"/>
      <c r="K35" s="110"/>
    </row>
    <row r="36" s="106" customFormat="1" ht="22" customHeight="1" spans="1:11">
      <c r="A36" s="113"/>
      <c r="B36" s="113"/>
      <c r="C36" s="110" t="s">
        <v>43</v>
      </c>
      <c r="D36" s="110">
        <v>56</v>
      </c>
      <c r="E36" s="110">
        <v>1459.5</v>
      </c>
      <c r="F36" s="110">
        <v>1454.5</v>
      </c>
      <c r="G36" s="110">
        <v>5</v>
      </c>
      <c r="H36" s="110">
        <v>317</v>
      </c>
      <c r="I36" s="110">
        <v>698.8</v>
      </c>
      <c r="J36" s="110">
        <v>438.7</v>
      </c>
      <c r="K36" s="110"/>
    </row>
    <row r="37" s="106" customFormat="1" ht="35" customHeight="1" spans="1:11">
      <c r="A37" s="113"/>
      <c r="B37" s="113"/>
      <c r="C37" s="110" t="s">
        <v>44</v>
      </c>
      <c r="D37" s="110">
        <v>5</v>
      </c>
      <c r="E37" s="110">
        <v>336</v>
      </c>
      <c r="F37" s="110">
        <v>195</v>
      </c>
      <c r="G37" s="110">
        <v>141</v>
      </c>
      <c r="H37" s="110">
        <v>80</v>
      </c>
      <c r="I37" s="110">
        <v>55</v>
      </c>
      <c r="J37" s="110">
        <v>60</v>
      </c>
      <c r="K37" s="110"/>
    </row>
    <row r="38" s="106" customFormat="1" ht="73" customHeight="1" spans="1:11">
      <c r="A38" s="113"/>
      <c r="B38" s="113"/>
      <c r="C38" s="110" t="s">
        <v>45</v>
      </c>
      <c r="D38" s="110">
        <v>2</v>
      </c>
      <c r="E38" s="110">
        <v>60</v>
      </c>
      <c r="F38" s="110">
        <v>60</v>
      </c>
      <c r="G38" s="110">
        <v>0</v>
      </c>
      <c r="H38" s="110"/>
      <c r="I38" s="110">
        <v>60</v>
      </c>
      <c r="J38" s="110"/>
      <c r="K38" s="110"/>
    </row>
    <row r="39" s="106" customFormat="1" ht="22" customHeight="1" spans="1:11">
      <c r="A39" s="113"/>
      <c r="B39" s="113"/>
      <c r="C39" s="110" t="s">
        <v>46</v>
      </c>
      <c r="D39" s="110">
        <v>5</v>
      </c>
      <c r="E39" s="110">
        <v>1540</v>
      </c>
      <c r="F39" s="110">
        <v>1537</v>
      </c>
      <c r="G39" s="110">
        <v>3</v>
      </c>
      <c r="H39" s="110">
        <v>551</v>
      </c>
      <c r="I39" s="110">
        <v>986</v>
      </c>
      <c r="J39" s="110"/>
      <c r="K39" s="110"/>
    </row>
    <row r="40" s="107" customFormat="1" ht="22" customHeight="1" spans="1:11">
      <c r="A40" s="111"/>
      <c r="B40" s="112" t="s">
        <v>47</v>
      </c>
      <c r="C40" s="111"/>
      <c r="D40" s="112">
        <v>6</v>
      </c>
      <c r="E40" s="112">
        <v>2839</v>
      </c>
      <c r="F40" s="112">
        <v>2839</v>
      </c>
      <c r="G40" s="112">
        <v>0</v>
      </c>
      <c r="H40" s="112">
        <v>50</v>
      </c>
      <c r="I40" s="112">
        <v>89</v>
      </c>
      <c r="J40" s="112"/>
      <c r="K40" s="112">
        <v>2700</v>
      </c>
    </row>
    <row r="41" s="106" customFormat="1" ht="22" customHeight="1" spans="1:11">
      <c r="A41" s="113"/>
      <c r="B41" s="113"/>
      <c r="C41" s="110" t="s">
        <v>48</v>
      </c>
      <c r="D41" s="110">
        <v>4</v>
      </c>
      <c r="E41" s="110">
        <v>136</v>
      </c>
      <c r="F41" s="110">
        <v>136</v>
      </c>
      <c r="G41" s="110">
        <v>0</v>
      </c>
      <c r="H41" s="110">
        <v>50</v>
      </c>
      <c r="I41" s="110">
        <v>86</v>
      </c>
      <c r="J41" s="110"/>
      <c r="K41" s="110"/>
    </row>
    <row r="42" s="106" customFormat="1" ht="22" customHeight="1" spans="1:11">
      <c r="A42" s="113"/>
      <c r="B42" s="113"/>
      <c r="C42" s="110" t="s">
        <v>49</v>
      </c>
      <c r="D42" s="110">
        <v>1</v>
      </c>
      <c r="E42" s="110">
        <v>2700</v>
      </c>
      <c r="F42" s="110">
        <v>2700</v>
      </c>
      <c r="G42" s="110">
        <v>0</v>
      </c>
      <c r="H42" s="110"/>
      <c r="I42" s="110"/>
      <c r="J42" s="110"/>
      <c r="K42" s="110">
        <v>2700</v>
      </c>
    </row>
    <row r="43" s="106" customFormat="1" ht="22" customHeight="1" spans="1:11">
      <c r="A43" s="113"/>
      <c r="B43" s="113"/>
      <c r="C43" s="110" t="s">
        <v>47</v>
      </c>
      <c r="D43" s="110">
        <v>1</v>
      </c>
      <c r="E43" s="110">
        <v>3</v>
      </c>
      <c r="F43" s="110">
        <v>3</v>
      </c>
      <c r="G43" s="110">
        <v>0</v>
      </c>
      <c r="H43" s="110"/>
      <c r="I43" s="110">
        <v>3</v>
      </c>
      <c r="J43" s="110"/>
      <c r="K43" s="110"/>
    </row>
    <row r="44" s="106" customFormat="1" ht="33" customHeight="1" spans="1:11">
      <c r="A44" s="110" t="s">
        <v>50</v>
      </c>
      <c r="B44" s="110"/>
      <c r="C44" s="110"/>
      <c r="D44" s="110">
        <v>7</v>
      </c>
      <c r="E44" s="110">
        <v>130</v>
      </c>
      <c r="F44" s="110">
        <v>130</v>
      </c>
      <c r="G44" s="110">
        <v>0</v>
      </c>
      <c r="H44" s="110">
        <v>130</v>
      </c>
      <c r="I44" s="110"/>
      <c r="J44" s="110"/>
      <c r="K44" s="110"/>
    </row>
    <row r="45" s="106" customFormat="1" ht="22" customHeight="1" spans="1:11">
      <c r="A45" s="113"/>
      <c r="B45" s="110" t="s">
        <v>50</v>
      </c>
      <c r="C45" s="113"/>
      <c r="D45" s="110">
        <v>7</v>
      </c>
      <c r="E45" s="110">
        <v>130</v>
      </c>
      <c r="F45" s="110">
        <v>130</v>
      </c>
      <c r="G45" s="110">
        <v>0</v>
      </c>
      <c r="H45" s="110">
        <v>130</v>
      </c>
      <c r="I45" s="110"/>
      <c r="J45" s="110"/>
      <c r="K45" s="110"/>
    </row>
    <row r="46" s="106" customFormat="1" ht="37" customHeight="1" spans="1:11">
      <c r="A46" s="113"/>
      <c r="B46" s="113"/>
      <c r="C46" s="110" t="s">
        <v>51</v>
      </c>
      <c r="D46" s="110">
        <v>7</v>
      </c>
      <c r="E46" s="110">
        <v>130</v>
      </c>
      <c r="F46" s="110">
        <v>130</v>
      </c>
      <c r="G46" s="110">
        <v>0</v>
      </c>
      <c r="H46" s="110">
        <v>130</v>
      </c>
      <c r="I46" s="110"/>
      <c r="J46" s="110"/>
      <c r="K46" s="110"/>
    </row>
    <row r="47" s="106" customFormat="1" ht="27" customHeight="1" spans="1:11">
      <c r="A47" s="110" t="s">
        <v>52</v>
      </c>
      <c r="B47" s="110"/>
      <c r="C47" s="110"/>
      <c r="D47" s="110">
        <v>182</v>
      </c>
      <c r="E47" s="110">
        <v>23626.9</v>
      </c>
      <c r="F47" s="115">
        <v>22253</v>
      </c>
      <c r="G47" s="110">
        <v>1373.9</v>
      </c>
      <c r="H47" s="110">
        <v>12211</v>
      </c>
      <c r="I47" s="110">
        <v>4817</v>
      </c>
      <c r="J47" s="110">
        <v>690</v>
      </c>
      <c r="K47" s="110">
        <v>4535</v>
      </c>
    </row>
  </sheetData>
  <mergeCells count="1">
    <mergeCell ref="A1:K1"/>
  </mergeCells>
  <pageMargins left="0.629861111111111" right="0.629861111111111" top="0.786805555555556" bottom="0.472222222222222" header="0.5" footer="0.393055555555556"/>
  <pageSetup paperSize="9" scale="86"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90"/>
  <sheetViews>
    <sheetView tabSelected="1" view="pageBreakPreview" zoomScaleNormal="85" workbookViewId="0">
      <pane xSplit="2" ySplit="6" topLeftCell="C7" activePane="bottomRight" state="frozen"/>
      <selection/>
      <selection pane="topRight"/>
      <selection pane="bottomLeft"/>
      <selection pane="bottomRight" activeCell="F12" sqref="F12"/>
    </sheetView>
  </sheetViews>
  <sheetFormatPr defaultColWidth="8.89166666666667" defaultRowHeight="15"/>
  <cols>
    <col min="1" max="1" width="4.83333333333333" style="1" customWidth="1"/>
    <col min="2" max="2" width="4.975" style="1" customWidth="1"/>
    <col min="3" max="3" width="6.75" style="1" customWidth="1"/>
    <col min="4" max="4" width="7.18333333333333" style="1" customWidth="1"/>
    <col min="5" max="6" width="5.48333333333333" style="1" customWidth="1"/>
    <col min="7" max="7" width="14.8416666666667" style="1" customWidth="1"/>
    <col min="8" max="8" width="6.25" style="1" customWidth="1"/>
    <col min="9" max="10" width="8.375" style="12" customWidth="1"/>
    <col min="11" max="11" width="9.66666666666667" style="1" customWidth="1"/>
    <col min="12" max="12" width="7.975" style="1" customWidth="1"/>
    <col min="13" max="13" width="26.125" style="13" customWidth="1"/>
    <col min="14" max="14" width="9.125" style="14" customWidth="1"/>
    <col min="15" max="15" width="8.75" style="14" customWidth="1"/>
    <col min="16" max="16" width="8.25" style="14" customWidth="1"/>
    <col min="17" max="17" width="8" style="14" customWidth="1"/>
    <col min="18" max="18" width="4.25" style="1" hidden="1" customWidth="1"/>
    <col min="19" max="19" width="8.25" style="1" hidden="1" customWidth="1"/>
    <col min="20" max="20" width="6.5" style="1" hidden="1" customWidth="1"/>
    <col min="21" max="21" width="6.25" style="1" hidden="1" customWidth="1"/>
    <col min="22" max="22" width="10.5" style="1" hidden="1" customWidth="1"/>
    <col min="23" max="23" width="9.75" style="1" hidden="1" customWidth="1"/>
    <col min="24" max="24" width="18.875" style="8" customWidth="1"/>
    <col min="25" max="25" width="19" style="8" hidden="1" customWidth="1"/>
    <col min="26" max="16384" width="8.89166666666667" style="1"/>
  </cols>
  <sheetData>
    <row r="1" ht="26" customHeight="1" spans="1:3">
      <c r="A1" s="15" t="s">
        <v>53</v>
      </c>
      <c r="B1" s="15"/>
      <c r="C1" s="15"/>
    </row>
    <row r="2" ht="30" customHeight="1" spans="1:25">
      <c r="A2" s="16" t="s">
        <v>54</v>
      </c>
      <c r="B2" s="16"/>
      <c r="C2" s="16"/>
      <c r="D2" s="16"/>
      <c r="E2" s="16"/>
      <c r="F2" s="16"/>
      <c r="G2" s="16"/>
      <c r="H2" s="16"/>
      <c r="I2" s="28"/>
      <c r="J2" s="28"/>
      <c r="K2" s="16"/>
      <c r="L2" s="16"/>
      <c r="M2" s="39"/>
      <c r="N2" s="16"/>
      <c r="O2" s="16"/>
      <c r="P2" s="16"/>
      <c r="Q2" s="16"/>
      <c r="R2" s="16"/>
      <c r="S2" s="16"/>
      <c r="T2" s="16"/>
      <c r="U2" s="16"/>
      <c r="V2" s="16"/>
      <c r="W2" s="16"/>
      <c r="X2" s="52"/>
      <c r="Y2" s="52"/>
    </row>
    <row r="3" ht="24" customHeight="1" spans="1:25">
      <c r="A3" s="17"/>
      <c r="L3" s="14" t="s">
        <v>55</v>
      </c>
      <c r="Q3" s="47" t="s">
        <v>56</v>
      </c>
      <c r="R3" s="47"/>
      <c r="S3" s="47"/>
      <c r="T3" s="47"/>
      <c r="U3" s="47"/>
      <c r="V3" s="47"/>
      <c r="W3" s="47"/>
      <c r="X3" s="47"/>
      <c r="Y3" s="47"/>
    </row>
    <row r="4" ht="20" customHeight="1" spans="1:25">
      <c r="A4" s="18" t="s">
        <v>57</v>
      </c>
      <c r="B4" s="18" t="s">
        <v>58</v>
      </c>
      <c r="C4" s="18"/>
      <c r="D4" s="18"/>
      <c r="E4" s="18" t="s">
        <v>59</v>
      </c>
      <c r="F4" s="18" t="s">
        <v>60</v>
      </c>
      <c r="G4" s="18" t="s">
        <v>61</v>
      </c>
      <c r="H4" s="18" t="s">
        <v>62</v>
      </c>
      <c r="I4" s="29" t="s">
        <v>63</v>
      </c>
      <c r="J4" s="29"/>
      <c r="K4" s="18" t="s">
        <v>64</v>
      </c>
      <c r="L4" s="18"/>
      <c r="M4" s="27" t="s">
        <v>65</v>
      </c>
      <c r="N4" s="18" t="s">
        <v>66</v>
      </c>
      <c r="O4" s="18" t="s">
        <v>67</v>
      </c>
      <c r="P4" s="18"/>
      <c r="Q4" s="18"/>
      <c r="R4" s="18" t="s">
        <v>68</v>
      </c>
      <c r="S4" s="18"/>
      <c r="T4" s="18"/>
      <c r="U4" s="18"/>
      <c r="V4" s="18"/>
      <c r="W4" s="18"/>
      <c r="X4" s="18" t="s">
        <v>69</v>
      </c>
      <c r="Y4" s="18" t="s">
        <v>70</v>
      </c>
    </row>
    <row r="5" ht="24" customHeight="1" spans="1:25">
      <c r="A5" s="18"/>
      <c r="B5" s="18" t="s">
        <v>1</v>
      </c>
      <c r="C5" s="18" t="s">
        <v>2</v>
      </c>
      <c r="D5" s="18" t="s">
        <v>3</v>
      </c>
      <c r="E5" s="18"/>
      <c r="F5" s="18"/>
      <c r="G5" s="18"/>
      <c r="H5" s="18"/>
      <c r="I5" s="30" t="s">
        <v>71</v>
      </c>
      <c r="J5" s="30" t="s">
        <v>72</v>
      </c>
      <c r="K5" s="18" t="s">
        <v>73</v>
      </c>
      <c r="L5" s="18" t="s">
        <v>74</v>
      </c>
      <c r="M5" s="27"/>
      <c r="N5" s="18"/>
      <c r="O5" s="18" t="s">
        <v>75</v>
      </c>
      <c r="P5" s="18" t="s">
        <v>76</v>
      </c>
      <c r="Q5" s="18"/>
      <c r="R5" s="18" t="s">
        <v>77</v>
      </c>
      <c r="S5" s="18" t="s">
        <v>78</v>
      </c>
      <c r="T5" s="18" t="s">
        <v>79</v>
      </c>
      <c r="U5" s="18" t="s">
        <v>76</v>
      </c>
      <c r="V5" s="18"/>
      <c r="W5" s="18"/>
      <c r="X5" s="18"/>
      <c r="Y5" s="18"/>
    </row>
    <row r="6" ht="57" customHeight="1" spans="1:25">
      <c r="A6" s="18"/>
      <c r="B6" s="18"/>
      <c r="C6" s="18"/>
      <c r="D6" s="18"/>
      <c r="E6" s="18"/>
      <c r="F6" s="18"/>
      <c r="G6" s="18"/>
      <c r="H6" s="18"/>
      <c r="I6" s="30"/>
      <c r="J6" s="30"/>
      <c r="K6" s="18"/>
      <c r="L6" s="18"/>
      <c r="M6" s="27"/>
      <c r="N6" s="18"/>
      <c r="O6" s="18"/>
      <c r="P6" s="18" t="s">
        <v>80</v>
      </c>
      <c r="Q6" s="18" t="s">
        <v>81</v>
      </c>
      <c r="R6" s="18"/>
      <c r="S6" s="18"/>
      <c r="T6" s="18"/>
      <c r="U6" s="18" t="s">
        <v>82</v>
      </c>
      <c r="V6" s="18" t="s">
        <v>83</v>
      </c>
      <c r="W6" s="18" t="s">
        <v>84</v>
      </c>
      <c r="X6" s="18"/>
      <c r="Y6" s="18"/>
    </row>
    <row r="7" ht="55" customHeight="1" spans="1:25">
      <c r="A7" s="18" t="s">
        <v>57</v>
      </c>
      <c r="B7" s="18" t="s">
        <v>1</v>
      </c>
      <c r="C7" s="18" t="s">
        <v>2</v>
      </c>
      <c r="D7" s="18" t="s">
        <v>3</v>
      </c>
      <c r="E7" s="18" t="s">
        <v>59</v>
      </c>
      <c r="F7" s="18" t="s">
        <v>60</v>
      </c>
      <c r="G7" s="18" t="s">
        <v>61</v>
      </c>
      <c r="H7" s="18" t="s">
        <v>62</v>
      </c>
      <c r="I7" s="29" t="s">
        <v>85</v>
      </c>
      <c r="J7" s="29" t="s">
        <v>86</v>
      </c>
      <c r="K7" s="18" t="s">
        <v>73</v>
      </c>
      <c r="L7" s="18" t="s">
        <v>74</v>
      </c>
      <c r="M7" s="27" t="s">
        <v>65</v>
      </c>
      <c r="N7" s="18" t="s">
        <v>66</v>
      </c>
      <c r="O7" s="18" t="s">
        <v>75</v>
      </c>
      <c r="P7" s="18" t="s">
        <v>80</v>
      </c>
      <c r="Q7" s="18" t="s">
        <v>87</v>
      </c>
      <c r="R7" s="18" t="s">
        <v>88</v>
      </c>
      <c r="S7" s="18" t="s">
        <v>89</v>
      </c>
      <c r="T7" s="18" t="s">
        <v>79</v>
      </c>
      <c r="U7" s="18" t="s">
        <v>82</v>
      </c>
      <c r="V7" s="18" t="s">
        <v>83</v>
      </c>
      <c r="W7" s="18" t="s">
        <v>84</v>
      </c>
      <c r="X7" s="18" t="s">
        <v>84</v>
      </c>
      <c r="Y7" s="18" t="s">
        <v>70</v>
      </c>
    </row>
    <row r="8" s="1" customFormat="1" ht="55" customHeight="1" spans="1:25">
      <c r="A8" s="19">
        <v>1</v>
      </c>
      <c r="B8" s="18" t="s">
        <v>12</v>
      </c>
      <c r="C8" s="18" t="s">
        <v>13</v>
      </c>
      <c r="D8" s="18" t="s">
        <v>14</v>
      </c>
      <c r="E8" s="21" t="s">
        <v>90</v>
      </c>
      <c r="F8" s="18" t="s">
        <v>91</v>
      </c>
      <c r="G8" s="18" t="s">
        <v>92</v>
      </c>
      <c r="H8" s="24" t="s">
        <v>93</v>
      </c>
      <c r="I8" s="31">
        <v>45536</v>
      </c>
      <c r="J8" s="31">
        <v>45627</v>
      </c>
      <c r="K8" s="18" t="s">
        <v>94</v>
      </c>
      <c r="L8" s="32" t="s">
        <v>95</v>
      </c>
      <c r="M8" s="27" t="s">
        <v>96</v>
      </c>
      <c r="N8" s="18" t="s">
        <v>97</v>
      </c>
      <c r="O8" s="18">
        <v>30</v>
      </c>
      <c r="P8" s="18">
        <v>30</v>
      </c>
      <c r="Q8" s="40">
        <f>O8-P8</f>
        <v>0</v>
      </c>
      <c r="R8" s="45">
        <v>1</v>
      </c>
      <c r="S8" s="45">
        <v>237</v>
      </c>
      <c r="T8" s="45">
        <v>1214</v>
      </c>
      <c r="U8" s="45">
        <v>1</v>
      </c>
      <c r="V8" s="45">
        <v>107</v>
      </c>
      <c r="W8" s="45">
        <v>443</v>
      </c>
      <c r="X8" s="18" t="s">
        <v>98</v>
      </c>
      <c r="Y8" s="56" t="s">
        <v>99</v>
      </c>
    </row>
    <row r="9" s="1" customFormat="1" ht="48" customHeight="1" spans="1:25">
      <c r="A9" s="19">
        <v>2</v>
      </c>
      <c r="B9" s="18" t="s">
        <v>12</v>
      </c>
      <c r="C9" s="18" t="s">
        <v>13</v>
      </c>
      <c r="D9" s="18" t="s">
        <v>14</v>
      </c>
      <c r="E9" s="21" t="s">
        <v>90</v>
      </c>
      <c r="F9" s="21" t="s">
        <v>100</v>
      </c>
      <c r="G9" s="18" t="s">
        <v>101</v>
      </c>
      <c r="H9" s="18" t="s">
        <v>93</v>
      </c>
      <c r="I9" s="33">
        <v>45536</v>
      </c>
      <c r="J9" s="33">
        <v>45627</v>
      </c>
      <c r="K9" s="18" t="s">
        <v>94</v>
      </c>
      <c r="L9" s="32" t="s">
        <v>95</v>
      </c>
      <c r="M9" s="27" t="s">
        <v>102</v>
      </c>
      <c r="N9" s="18" t="s">
        <v>103</v>
      </c>
      <c r="O9" s="18">
        <v>22</v>
      </c>
      <c r="P9" s="18">
        <v>22</v>
      </c>
      <c r="Q9" s="40">
        <f>O9-P9</f>
        <v>0</v>
      </c>
      <c r="R9" s="18">
        <v>1</v>
      </c>
      <c r="S9" s="18">
        <v>150</v>
      </c>
      <c r="T9" s="18">
        <v>572</v>
      </c>
      <c r="U9" s="18">
        <v>1</v>
      </c>
      <c r="V9" s="18">
        <v>47</v>
      </c>
      <c r="W9" s="18">
        <v>141</v>
      </c>
      <c r="X9" s="18" t="s">
        <v>98</v>
      </c>
      <c r="Y9" s="56" t="s">
        <v>104</v>
      </c>
    </row>
    <row r="10" s="1" customFormat="1" ht="48" customHeight="1" spans="1:25">
      <c r="A10" s="19">
        <v>3</v>
      </c>
      <c r="B10" s="18" t="s">
        <v>12</v>
      </c>
      <c r="C10" s="18" t="s">
        <v>13</v>
      </c>
      <c r="D10" s="18" t="s">
        <v>15</v>
      </c>
      <c r="E10" s="21" t="s">
        <v>90</v>
      </c>
      <c r="F10" s="21" t="s">
        <v>105</v>
      </c>
      <c r="G10" s="18" t="s">
        <v>106</v>
      </c>
      <c r="H10" s="18" t="s">
        <v>93</v>
      </c>
      <c r="I10" s="33">
        <v>45536</v>
      </c>
      <c r="J10" s="33">
        <v>45627</v>
      </c>
      <c r="K10" s="18" t="s">
        <v>94</v>
      </c>
      <c r="L10" s="32" t="s">
        <v>95</v>
      </c>
      <c r="M10" s="27" t="s">
        <v>107</v>
      </c>
      <c r="N10" s="18" t="s">
        <v>103</v>
      </c>
      <c r="O10" s="18">
        <v>22</v>
      </c>
      <c r="P10" s="18">
        <v>22</v>
      </c>
      <c r="Q10" s="40">
        <f>O10-P10</f>
        <v>0</v>
      </c>
      <c r="R10" s="18">
        <v>1</v>
      </c>
      <c r="S10" s="18">
        <v>132</v>
      </c>
      <c r="T10" s="18">
        <v>380</v>
      </c>
      <c r="U10" s="18">
        <v>0</v>
      </c>
      <c r="V10" s="18">
        <v>42</v>
      </c>
      <c r="W10" s="18">
        <v>105</v>
      </c>
      <c r="X10" s="18" t="s">
        <v>108</v>
      </c>
      <c r="Y10" s="56" t="s">
        <v>109</v>
      </c>
    </row>
    <row r="11" s="1" customFormat="1" ht="48" customHeight="1" spans="1:25">
      <c r="A11" s="19">
        <v>4</v>
      </c>
      <c r="B11" s="18" t="s">
        <v>12</v>
      </c>
      <c r="C11" s="18" t="s">
        <v>13</v>
      </c>
      <c r="D11" s="18" t="s">
        <v>15</v>
      </c>
      <c r="E11" s="21" t="s">
        <v>90</v>
      </c>
      <c r="F11" s="21" t="s">
        <v>110</v>
      </c>
      <c r="G11" s="18" t="s">
        <v>111</v>
      </c>
      <c r="H11" s="18" t="s">
        <v>112</v>
      </c>
      <c r="I11" s="33">
        <v>45580</v>
      </c>
      <c r="J11" s="33">
        <v>45627</v>
      </c>
      <c r="K11" s="18" t="s">
        <v>94</v>
      </c>
      <c r="L11" s="32" t="s">
        <v>95</v>
      </c>
      <c r="M11" s="27" t="s">
        <v>113</v>
      </c>
      <c r="N11" s="18" t="s">
        <v>103</v>
      </c>
      <c r="O11" s="18">
        <v>22</v>
      </c>
      <c r="P11" s="18">
        <v>22</v>
      </c>
      <c r="Q11" s="40">
        <f>O11-P11</f>
        <v>0</v>
      </c>
      <c r="R11" s="18">
        <v>1</v>
      </c>
      <c r="S11" s="18">
        <v>429</v>
      </c>
      <c r="T11" s="18">
        <v>1345</v>
      </c>
      <c r="U11" s="18">
        <v>1</v>
      </c>
      <c r="V11" s="18">
        <v>98</v>
      </c>
      <c r="W11" s="18">
        <v>275</v>
      </c>
      <c r="X11" s="18" t="s">
        <v>114</v>
      </c>
      <c r="Y11" s="56" t="s">
        <v>115</v>
      </c>
    </row>
    <row r="12" s="1" customFormat="1" ht="129" customHeight="1" spans="1:25">
      <c r="A12" s="19">
        <v>5</v>
      </c>
      <c r="B12" s="18" t="s">
        <v>12</v>
      </c>
      <c r="C12" s="18" t="s">
        <v>13</v>
      </c>
      <c r="D12" s="18" t="s">
        <v>15</v>
      </c>
      <c r="E12" s="25" t="s">
        <v>116</v>
      </c>
      <c r="F12" s="18" t="s">
        <v>117</v>
      </c>
      <c r="G12" s="18" t="s">
        <v>118</v>
      </c>
      <c r="H12" s="18" t="s">
        <v>93</v>
      </c>
      <c r="I12" s="34">
        <v>45717</v>
      </c>
      <c r="J12" s="34">
        <v>45992</v>
      </c>
      <c r="K12" s="18" t="s">
        <v>94</v>
      </c>
      <c r="L12" s="18" t="s">
        <v>94</v>
      </c>
      <c r="M12" s="27" t="s">
        <v>119</v>
      </c>
      <c r="N12" s="18" t="s">
        <v>120</v>
      </c>
      <c r="O12" s="18">
        <v>400</v>
      </c>
      <c r="P12" s="18">
        <v>400</v>
      </c>
      <c r="Q12" s="40">
        <f>O12-P12</f>
        <v>0</v>
      </c>
      <c r="R12" s="18">
        <v>100</v>
      </c>
      <c r="S12" s="18">
        <v>2135</v>
      </c>
      <c r="T12" s="18">
        <v>7473</v>
      </c>
      <c r="U12" s="18">
        <v>1</v>
      </c>
      <c r="V12" s="18">
        <v>513</v>
      </c>
      <c r="W12" s="18">
        <v>1796</v>
      </c>
      <c r="X12" s="18" t="s">
        <v>121</v>
      </c>
      <c r="Y12" s="56" t="s">
        <v>122</v>
      </c>
    </row>
    <row r="13" s="1" customFormat="1" ht="65" customHeight="1" spans="1:25">
      <c r="A13" s="19">
        <v>6</v>
      </c>
      <c r="B13" s="18" t="s">
        <v>12</v>
      </c>
      <c r="C13" s="20" t="s">
        <v>13</v>
      </c>
      <c r="D13" s="20" t="s">
        <v>14</v>
      </c>
      <c r="E13" s="20" t="s">
        <v>123</v>
      </c>
      <c r="F13" s="20" t="s">
        <v>124</v>
      </c>
      <c r="G13" s="20" t="s">
        <v>125</v>
      </c>
      <c r="H13" s="18" t="s">
        <v>93</v>
      </c>
      <c r="I13" s="35">
        <v>45524</v>
      </c>
      <c r="J13" s="35">
        <v>45627</v>
      </c>
      <c r="K13" s="18" t="s">
        <v>94</v>
      </c>
      <c r="L13" s="20" t="s">
        <v>126</v>
      </c>
      <c r="M13" s="27" t="s">
        <v>127</v>
      </c>
      <c r="N13" s="18" t="s">
        <v>97</v>
      </c>
      <c r="O13" s="40">
        <v>30</v>
      </c>
      <c r="P13" s="40">
        <v>30</v>
      </c>
      <c r="Q13" s="40">
        <f t="shared" ref="Q13:Q44" si="0">O13-P13</f>
        <v>0</v>
      </c>
      <c r="R13" s="48">
        <v>1</v>
      </c>
      <c r="S13" s="48">
        <v>150</v>
      </c>
      <c r="T13" s="48"/>
      <c r="U13" s="48">
        <v>1</v>
      </c>
      <c r="V13" s="48">
        <v>5</v>
      </c>
      <c r="W13" s="48">
        <v>12</v>
      </c>
      <c r="X13" s="48" t="s">
        <v>128</v>
      </c>
      <c r="Y13" s="57" t="s">
        <v>129</v>
      </c>
    </row>
    <row r="14" s="1" customFormat="1" ht="74" customHeight="1" spans="1:25">
      <c r="A14" s="19">
        <v>7</v>
      </c>
      <c r="B14" s="18" t="s">
        <v>12</v>
      </c>
      <c r="C14" s="20" t="s">
        <v>13</v>
      </c>
      <c r="D14" s="18" t="s">
        <v>14</v>
      </c>
      <c r="E14" s="26" t="s">
        <v>123</v>
      </c>
      <c r="F14" s="18" t="s">
        <v>130</v>
      </c>
      <c r="G14" s="18" t="s">
        <v>131</v>
      </c>
      <c r="H14" s="24" t="s">
        <v>93</v>
      </c>
      <c r="I14" s="31">
        <v>45505</v>
      </c>
      <c r="J14" s="31">
        <v>45627</v>
      </c>
      <c r="K14" s="18" t="s">
        <v>94</v>
      </c>
      <c r="L14" s="32" t="s">
        <v>126</v>
      </c>
      <c r="M14" s="27" t="s">
        <v>132</v>
      </c>
      <c r="N14" s="18" t="s">
        <v>103</v>
      </c>
      <c r="O14" s="18">
        <v>22</v>
      </c>
      <c r="P14" s="18">
        <v>22</v>
      </c>
      <c r="Q14" s="40">
        <f t="shared" si="0"/>
        <v>0</v>
      </c>
      <c r="R14" s="45">
        <v>1</v>
      </c>
      <c r="S14" s="45">
        <v>120</v>
      </c>
      <c r="T14" s="45"/>
      <c r="U14" s="45">
        <v>1</v>
      </c>
      <c r="V14" s="45">
        <v>6</v>
      </c>
      <c r="W14" s="45">
        <v>18</v>
      </c>
      <c r="X14" s="18" t="s">
        <v>133</v>
      </c>
      <c r="Y14" s="56" t="s">
        <v>129</v>
      </c>
    </row>
    <row r="15" s="1" customFormat="1" ht="63" customHeight="1" spans="1:25">
      <c r="A15" s="19">
        <v>8</v>
      </c>
      <c r="B15" s="18" t="s">
        <v>12</v>
      </c>
      <c r="C15" s="18" t="s">
        <v>13</v>
      </c>
      <c r="D15" s="18" t="s">
        <v>14</v>
      </c>
      <c r="E15" s="26" t="s">
        <v>123</v>
      </c>
      <c r="F15" s="18" t="s">
        <v>134</v>
      </c>
      <c r="G15" s="18" t="s">
        <v>135</v>
      </c>
      <c r="H15" s="24" t="s">
        <v>93</v>
      </c>
      <c r="I15" s="31">
        <v>45505</v>
      </c>
      <c r="J15" s="31">
        <v>45627</v>
      </c>
      <c r="K15" s="18" t="s">
        <v>94</v>
      </c>
      <c r="L15" s="32" t="s">
        <v>126</v>
      </c>
      <c r="M15" s="27" t="s">
        <v>127</v>
      </c>
      <c r="N15" s="18" t="s">
        <v>103</v>
      </c>
      <c r="O15" s="18">
        <v>22</v>
      </c>
      <c r="P15" s="18">
        <v>22</v>
      </c>
      <c r="Q15" s="40">
        <f t="shared" si="0"/>
        <v>0</v>
      </c>
      <c r="R15" s="45">
        <v>1</v>
      </c>
      <c r="S15" s="45">
        <v>150</v>
      </c>
      <c r="T15" s="45"/>
      <c r="U15" s="45">
        <v>1</v>
      </c>
      <c r="V15" s="45">
        <v>5</v>
      </c>
      <c r="W15" s="45">
        <v>14</v>
      </c>
      <c r="X15" s="18" t="s">
        <v>136</v>
      </c>
      <c r="Y15" s="56" t="s">
        <v>129</v>
      </c>
    </row>
    <row r="16" s="1" customFormat="1" ht="86" customHeight="1" spans="1:25">
      <c r="A16" s="19">
        <v>9</v>
      </c>
      <c r="B16" s="18" t="s">
        <v>12</v>
      </c>
      <c r="C16" s="18" t="s">
        <v>16</v>
      </c>
      <c r="D16" s="20" t="s">
        <v>18</v>
      </c>
      <c r="E16" s="18" t="s">
        <v>137</v>
      </c>
      <c r="F16" s="18" t="s">
        <v>117</v>
      </c>
      <c r="G16" s="18" t="s">
        <v>138</v>
      </c>
      <c r="H16" s="18" t="s">
        <v>93</v>
      </c>
      <c r="I16" s="33">
        <v>45658</v>
      </c>
      <c r="J16" s="33">
        <v>46021</v>
      </c>
      <c r="K16" s="18" t="s">
        <v>94</v>
      </c>
      <c r="L16" s="18" t="s">
        <v>94</v>
      </c>
      <c r="M16" s="27" t="s">
        <v>139</v>
      </c>
      <c r="N16" s="18" t="s">
        <v>140</v>
      </c>
      <c r="O16" s="18">
        <v>263</v>
      </c>
      <c r="P16" s="18">
        <v>263</v>
      </c>
      <c r="Q16" s="40">
        <f t="shared" si="0"/>
        <v>0</v>
      </c>
      <c r="R16" s="18">
        <v>12</v>
      </c>
      <c r="S16" s="18">
        <v>179</v>
      </c>
      <c r="T16" s="18">
        <v>756</v>
      </c>
      <c r="U16" s="18">
        <v>9</v>
      </c>
      <c r="V16" s="18">
        <v>128</v>
      </c>
      <c r="W16" s="18">
        <v>425</v>
      </c>
      <c r="X16" s="18" t="s">
        <v>141</v>
      </c>
      <c r="Y16" s="56" t="s">
        <v>142</v>
      </c>
    </row>
    <row r="17" s="1" customFormat="1" ht="86" customHeight="1" spans="1:25">
      <c r="A17" s="19">
        <v>10</v>
      </c>
      <c r="B17" s="18" t="s">
        <v>12</v>
      </c>
      <c r="C17" s="18" t="s">
        <v>16</v>
      </c>
      <c r="D17" s="20" t="s">
        <v>18</v>
      </c>
      <c r="E17" s="18" t="s">
        <v>137</v>
      </c>
      <c r="F17" s="18" t="s">
        <v>117</v>
      </c>
      <c r="G17" s="18" t="s">
        <v>143</v>
      </c>
      <c r="H17" s="18" t="s">
        <v>93</v>
      </c>
      <c r="I17" s="33">
        <v>45658</v>
      </c>
      <c r="J17" s="33">
        <v>46021</v>
      </c>
      <c r="K17" s="18" t="s">
        <v>94</v>
      </c>
      <c r="L17" s="18" t="s">
        <v>94</v>
      </c>
      <c r="M17" s="27" t="s">
        <v>139</v>
      </c>
      <c r="N17" s="18" t="s">
        <v>140</v>
      </c>
      <c r="O17" s="18">
        <f t="shared" ref="O17:W17" si="1">O16/2</f>
        <v>131.5</v>
      </c>
      <c r="P17" s="18">
        <f t="shared" si="1"/>
        <v>131.5</v>
      </c>
      <c r="Q17" s="40">
        <f t="shared" si="0"/>
        <v>0</v>
      </c>
      <c r="R17" s="18">
        <f t="shared" si="1"/>
        <v>6</v>
      </c>
      <c r="S17" s="18">
        <v>80</v>
      </c>
      <c r="T17" s="18">
        <f t="shared" si="1"/>
        <v>378</v>
      </c>
      <c r="U17" s="18">
        <v>4</v>
      </c>
      <c r="V17" s="18">
        <f t="shared" si="1"/>
        <v>64</v>
      </c>
      <c r="W17" s="18">
        <v>212</v>
      </c>
      <c r="X17" s="18" t="s">
        <v>141</v>
      </c>
      <c r="Y17" s="56" t="s">
        <v>142</v>
      </c>
    </row>
    <row r="18" s="1" customFormat="1" ht="84" customHeight="1" spans="1:25">
      <c r="A18" s="19">
        <v>11</v>
      </c>
      <c r="B18" s="18" t="s">
        <v>12</v>
      </c>
      <c r="C18" s="18" t="s">
        <v>16</v>
      </c>
      <c r="D18" s="18" t="s">
        <v>18</v>
      </c>
      <c r="E18" s="18" t="s">
        <v>144</v>
      </c>
      <c r="F18" s="18" t="s">
        <v>145</v>
      </c>
      <c r="G18" s="18" t="s">
        <v>146</v>
      </c>
      <c r="H18" s="18" t="s">
        <v>93</v>
      </c>
      <c r="I18" s="34">
        <v>45748</v>
      </c>
      <c r="J18" s="34">
        <v>45931</v>
      </c>
      <c r="K18" s="21" t="s">
        <v>147</v>
      </c>
      <c r="L18" s="18" t="s">
        <v>148</v>
      </c>
      <c r="M18" s="27" t="s">
        <v>149</v>
      </c>
      <c r="N18" s="18" t="s">
        <v>150</v>
      </c>
      <c r="O18" s="18">
        <v>20</v>
      </c>
      <c r="P18" s="18">
        <v>20</v>
      </c>
      <c r="Q18" s="40">
        <f t="shared" si="0"/>
        <v>0</v>
      </c>
      <c r="R18" s="18">
        <v>1</v>
      </c>
      <c r="S18" s="18">
        <v>409</v>
      </c>
      <c r="T18" s="18">
        <v>1517</v>
      </c>
      <c r="U18" s="18">
        <v>1</v>
      </c>
      <c r="V18" s="18">
        <v>95</v>
      </c>
      <c r="W18" s="18">
        <v>352</v>
      </c>
      <c r="X18" s="18" t="s">
        <v>151</v>
      </c>
      <c r="Y18" s="56" t="s">
        <v>152</v>
      </c>
    </row>
    <row r="19" s="1" customFormat="1" ht="84" customHeight="1" spans="1:25">
      <c r="A19" s="19">
        <v>12</v>
      </c>
      <c r="B19" s="18" t="s">
        <v>12</v>
      </c>
      <c r="C19" s="18" t="s">
        <v>16</v>
      </c>
      <c r="D19" s="18" t="s">
        <v>19</v>
      </c>
      <c r="E19" s="18" t="s">
        <v>153</v>
      </c>
      <c r="F19" s="18" t="s">
        <v>154</v>
      </c>
      <c r="G19" s="18" t="s">
        <v>155</v>
      </c>
      <c r="H19" s="18" t="s">
        <v>156</v>
      </c>
      <c r="I19" s="34" t="s">
        <v>157</v>
      </c>
      <c r="J19" s="34" t="s">
        <v>158</v>
      </c>
      <c r="K19" s="21" t="s">
        <v>147</v>
      </c>
      <c r="L19" s="18" t="s">
        <v>153</v>
      </c>
      <c r="M19" s="27" t="s">
        <v>159</v>
      </c>
      <c r="N19" s="18" t="s">
        <v>160</v>
      </c>
      <c r="O19" s="18">
        <v>10</v>
      </c>
      <c r="P19" s="18">
        <v>10</v>
      </c>
      <c r="Q19" s="40">
        <f t="shared" si="0"/>
        <v>0</v>
      </c>
      <c r="R19" s="18">
        <v>1</v>
      </c>
      <c r="S19" s="18">
        <v>31</v>
      </c>
      <c r="T19" s="18">
        <v>120</v>
      </c>
      <c r="U19" s="18">
        <v>1</v>
      </c>
      <c r="V19" s="18">
        <v>6</v>
      </c>
      <c r="W19" s="18">
        <v>12</v>
      </c>
      <c r="X19" s="18" t="s">
        <v>161</v>
      </c>
      <c r="Y19" s="56" t="s">
        <v>162</v>
      </c>
    </row>
    <row r="20" s="1" customFormat="1" ht="66" customHeight="1" spans="1:25">
      <c r="A20" s="19">
        <v>13</v>
      </c>
      <c r="B20" s="18" t="s">
        <v>12</v>
      </c>
      <c r="C20" s="18" t="s">
        <v>16</v>
      </c>
      <c r="D20" s="18" t="s">
        <v>17</v>
      </c>
      <c r="E20" s="18" t="s">
        <v>153</v>
      </c>
      <c r="F20" s="18" t="s">
        <v>163</v>
      </c>
      <c r="G20" s="18" t="s">
        <v>164</v>
      </c>
      <c r="H20" s="18" t="s">
        <v>156</v>
      </c>
      <c r="I20" s="34" t="s">
        <v>157</v>
      </c>
      <c r="J20" s="34" t="s">
        <v>165</v>
      </c>
      <c r="K20" s="21" t="s">
        <v>147</v>
      </c>
      <c r="L20" s="18" t="s">
        <v>153</v>
      </c>
      <c r="M20" s="27" t="s">
        <v>166</v>
      </c>
      <c r="N20" s="18" t="s">
        <v>160</v>
      </c>
      <c r="O20" s="18">
        <v>10</v>
      </c>
      <c r="P20" s="18">
        <v>10</v>
      </c>
      <c r="Q20" s="40">
        <f t="shared" si="0"/>
        <v>0</v>
      </c>
      <c r="R20" s="18">
        <v>1</v>
      </c>
      <c r="S20" s="18">
        <v>20</v>
      </c>
      <c r="T20" s="18">
        <v>60</v>
      </c>
      <c r="U20" s="18">
        <v>1</v>
      </c>
      <c r="V20" s="18">
        <v>3</v>
      </c>
      <c r="W20" s="18">
        <v>6</v>
      </c>
      <c r="X20" s="18" t="s">
        <v>161</v>
      </c>
      <c r="Y20" s="56" t="s">
        <v>162</v>
      </c>
    </row>
    <row r="21" s="1" customFormat="1" ht="55" customHeight="1" spans="1:25">
      <c r="A21" s="19">
        <v>14</v>
      </c>
      <c r="B21" s="18" t="s">
        <v>12</v>
      </c>
      <c r="C21" s="18" t="s">
        <v>16</v>
      </c>
      <c r="D21" s="21" t="s">
        <v>17</v>
      </c>
      <c r="E21" s="18" t="s">
        <v>167</v>
      </c>
      <c r="F21" s="18" t="s">
        <v>168</v>
      </c>
      <c r="G21" s="27" t="s">
        <v>169</v>
      </c>
      <c r="H21" s="18" t="s">
        <v>93</v>
      </c>
      <c r="I21" s="33">
        <v>45809</v>
      </c>
      <c r="J21" s="33">
        <v>45992</v>
      </c>
      <c r="K21" s="18" t="s">
        <v>94</v>
      </c>
      <c r="L21" s="18" t="s">
        <v>170</v>
      </c>
      <c r="M21" s="27" t="s">
        <v>171</v>
      </c>
      <c r="N21" s="41">
        <v>70</v>
      </c>
      <c r="O21" s="42">
        <v>80</v>
      </c>
      <c r="P21" s="42">
        <v>70</v>
      </c>
      <c r="Q21" s="40">
        <f t="shared" si="0"/>
        <v>10</v>
      </c>
      <c r="R21" s="49">
        <v>1</v>
      </c>
      <c r="S21" s="49">
        <v>323</v>
      </c>
      <c r="T21" s="49">
        <v>1068</v>
      </c>
      <c r="U21" s="49">
        <v>0</v>
      </c>
      <c r="V21" s="49">
        <v>31</v>
      </c>
      <c r="W21" s="49">
        <v>122</v>
      </c>
      <c r="X21" s="27" t="s">
        <v>172</v>
      </c>
      <c r="Y21" s="58" t="s">
        <v>173</v>
      </c>
    </row>
    <row r="22" s="1" customFormat="1" ht="199" customHeight="1" spans="1:25">
      <c r="A22" s="19">
        <v>15</v>
      </c>
      <c r="B22" s="18" t="s">
        <v>12</v>
      </c>
      <c r="C22" s="18" t="s">
        <v>16</v>
      </c>
      <c r="D22" s="21" t="s">
        <v>17</v>
      </c>
      <c r="E22" s="18" t="s">
        <v>174</v>
      </c>
      <c r="F22" s="18" t="s">
        <v>175</v>
      </c>
      <c r="G22" s="27" t="s">
        <v>176</v>
      </c>
      <c r="H22" s="18" t="s">
        <v>93</v>
      </c>
      <c r="I22" s="33">
        <v>45566</v>
      </c>
      <c r="J22" s="33">
        <v>45627</v>
      </c>
      <c r="K22" s="18" t="s">
        <v>94</v>
      </c>
      <c r="L22" s="18" t="s">
        <v>177</v>
      </c>
      <c r="M22" s="27" t="s">
        <v>178</v>
      </c>
      <c r="N22" s="41" t="s">
        <v>179</v>
      </c>
      <c r="O22" s="42">
        <v>82.9</v>
      </c>
      <c r="P22" s="42">
        <v>80</v>
      </c>
      <c r="Q22" s="40">
        <f t="shared" si="0"/>
        <v>2.9</v>
      </c>
      <c r="R22" s="49">
        <v>1</v>
      </c>
      <c r="S22" s="49">
        <v>380</v>
      </c>
      <c r="T22" s="49">
        <v>1206</v>
      </c>
      <c r="U22" s="49">
        <v>1</v>
      </c>
      <c r="V22" s="49">
        <v>45</v>
      </c>
      <c r="W22" s="49">
        <v>127</v>
      </c>
      <c r="X22" s="27" t="s">
        <v>180</v>
      </c>
      <c r="Y22" s="58" t="s">
        <v>181</v>
      </c>
    </row>
    <row r="23" s="1" customFormat="1" ht="66" customHeight="1" spans="1:25">
      <c r="A23" s="19">
        <v>16</v>
      </c>
      <c r="B23" s="18" t="s">
        <v>12</v>
      </c>
      <c r="C23" s="18" t="s">
        <v>16</v>
      </c>
      <c r="D23" s="20" t="s">
        <v>18</v>
      </c>
      <c r="E23" s="18" t="s">
        <v>174</v>
      </c>
      <c r="F23" s="18" t="s">
        <v>175</v>
      </c>
      <c r="G23" s="18" t="s">
        <v>182</v>
      </c>
      <c r="H23" s="18" t="s">
        <v>93</v>
      </c>
      <c r="I23" s="33">
        <v>45689</v>
      </c>
      <c r="J23" s="33">
        <v>45809</v>
      </c>
      <c r="K23" s="18" t="s">
        <v>183</v>
      </c>
      <c r="L23" s="18" t="s">
        <v>177</v>
      </c>
      <c r="M23" s="27" t="s">
        <v>184</v>
      </c>
      <c r="N23" s="18" t="s">
        <v>150</v>
      </c>
      <c r="O23" s="18">
        <v>20</v>
      </c>
      <c r="P23" s="18">
        <v>20</v>
      </c>
      <c r="Q23" s="40">
        <f t="shared" si="0"/>
        <v>0</v>
      </c>
      <c r="R23" s="18">
        <v>1</v>
      </c>
      <c r="S23" s="18">
        <v>210</v>
      </c>
      <c r="T23" s="18">
        <v>622</v>
      </c>
      <c r="U23" s="18">
        <v>1</v>
      </c>
      <c r="V23" s="18">
        <v>15</v>
      </c>
      <c r="W23" s="18">
        <v>45</v>
      </c>
      <c r="X23" s="27" t="s">
        <v>185</v>
      </c>
      <c r="Y23" s="58" t="s">
        <v>186</v>
      </c>
    </row>
    <row r="24" s="1" customFormat="1" ht="87" customHeight="1" spans="1:25">
      <c r="A24" s="19">
        <v>17</v>
      </c>
      <c r="B24" s="18" t="s">
        <v>12</v>
      </c>
      <c r="C24" s="18" t="s">
        <v>16</v>
      </c>
      <c r="D24" s="21" t="s">
        <v>17</v>
      </c>
      <c r="E24" s="25" t="s">
        <v>116</v>
      </c>
      <c r="F24" s="18" t="s">
        <v>187</v>
      </c>
      <c r="G24" s="27" t="s">
        <v>188</v>
      </c>
      <c r="H24" s="18" t="s">
        <v>93</v>
      </c>
      <c r="I24" s="33">
        <v>45748</v>
      </c>
      <c r="J24" s="33">
        <v>45992</v>
      </c>
      <c r="K24" s="18" t="s">
        <v>94</v>
      </c>
      <c r="L24" s="18" t="s">
        <v>189</v>
      </c>
      <c r="M24" s="27" t="s">
        <v>190</v>
      </c>
      <c r="N24" s="41" t="s">
        <v>191</v>
      </c>
      <c r="O24" s="42">
        <v>130</v>
      </c>
      <c r="P24" s="42">
        <v>130</v>
      </c>
      <c r="Q24" s="40">
        <f t="shared" si="0"/>
        <v>0</v>
      </c>
      <c r="R24" s="49">
        <v>2</v>
      </c>
      <c r="S24" s="49">
        <v>630</v>
      </c>
      <c r="T24" s="49">
        <v>1860</v>
      </c>
      <c r="U24" s="49">
        <v>2</v>
      </c>
      <c r="V24" s="49">
        <v>110</v>
      </c>
      <c r="W24" s="49">
        <v>360</v>
      </c>
      <c r="X24" s="27" t="s">
        <v>172</v>
      </c>
      <c r="Y24" s="58" t="s">
        <v>192</v>
      </c>
    </row>
    <row r="25" s="1" customFormat="1" ht="113" customHeight="1" spans="1:25">
      <c r="A25" s="19">
        <v>18</v>
      </c>
      <c r="B25" s="18" t="s">
        <v>12</v>
      </c>
      <c r="C25" s="22" t="s">
        <v>16</v>
      </c>
      <c r="D25" s="22" t="s">
        <v>17</v>
      </c>
      <c r="E25" s="26" t="s">
        <v>123</v>
      </c>
      <c r="F25" s="22" t="s">
        <v>193</v>
      </c>
      <c r="G25" s="22" t="s">
        <v>194</v>
      </c>
      <c r="H25" s="22" t="s">
        <v>93</v>
      </c>
      <c r="I25" s="36">
        <v>45658</v>
      </c>
      <c r="J25" s="36">
        <v>45809</v>
      </c>
      <c r="K25" s="18" t="s">
        <v>183</v>
      </c>
      <c r="L25" s="22" t="s">
        <v>126</v>
      </c>
      <c r="M25" s="43" t="s">
        <v>195</v>
      </c>
      <c r="N25" s="22" t="s">
        <v>196</v>
      </c>
      <c r="O25" s="22">
        <v>40</v>
      </c>
      <c r="P25" s="22">
        <v>40</v>
      </c>
      <c r="Q25" s="40">
        <f t="shared" si="0"/>
        <v>0</v>
      </c>
      <c r="R25" s="50">
        <v>1</v>
      </c>
      <c r="S25" s="50">
        <v>54</v>
      </c>
      <c r="T25" s="50">
        <v>162</v>
      </c>
      <c r="U25" s="50">
        <v>1</v>
      </c>
      <c r="V25" s="50">
        <v>18</v>
      </c>
      <c r="W25" s="50">
        <v>46</v>
      </c>
      <c r="X25" s="18" t="s">
        <v>197</v>
      </c>
      <c r="Y25" s="56" t="s">
        <v>198</v>
      </c>
    </row>
    <row r="26" s="1" customFormat="1" ht="66" customHeight="1" spans="1:25">
      <c r="A26" s="19">
        <v>19</v>
      </c>
      <c r="B26" s="18" t="s">
        <v>12</v>
      </c>
      <c r="C26" s="18" t="s">
        <v>20</v>
      </c>
      <c r="D26" s="18" t="s">
        <v>21</v>
      </c>
      <c r="E26" s="18" t="s">
        <v>137</v>
      </c>
      <c r="F26" s="18" t="s">
        <v>117</v>
      </c>
      <c r="G26" s="18" t="s">
        <v>199</v>
      </c>
      <c r="H26" s="18" t="s">
        <v>93</v>
      </c>
      <c r="I26" s="34">
        <v>45658</v>
      </c>
      <c r="J26" s="34">
        <v>45992</v>
      </c>
      <c r="K26" s="18" t="s">
        <v>94</v>
      </c>
      <c r="L26" s="18" t="s">
        <v>94</v>
      </c>
      <c r="M26" s="27" t="s">
        <v>200</v>
      </c>
      <c r="N26" s="18" t="s">
        <v>201</v>
      </c>
      <c r="O26" s="18">
        <v>900</v>
      </c>
      <c r="P26" s="18">
        <v>900</v>
      </c>
      <c r="Q26" s="40">
        <f t="shared" si="0"/>
        <v>0</v>
      </c>
      <c r="R26" s="18">
        <v>572</v>
      </c>
      <c r="S26" s="18">
        <v>4300</v>
      </c>
      <c r="T26" s="18">
        <v>17000</v>
      </c>
      <c r="U26" s="18">
        <v>192</v>
      </c>
      <c r="V26" s="18">
        <v>4300</v>
      </c>
      <c r="W26" s="18">
        <v>17000</v>
      </c>
      <c r="X26" s="18" t="s">
        <v>202</v>
      </c>
      <c r="Y26" s="56" t="s">
        <v>202</v>
      </c>
    </row>
    <row r="27" s="1" customFormat="1" ht="76" customHeight="1" spans="1:25">
      <c r="A27" s="19">
        <v>20</v>
      </c>
      <c r="B27" s="18" t="s">
        <v>12</v>
      </c>
      <c r="C27" s="18" t="s">
        <v>22</v>
      </c>
      <c r="D27" s="18" t="s">
        <v>23</v>
      </c>
      <c r="E27" s="18" t="s">
        <v>203</v>
      </c>
      <c r="F27" s="18" t="s">
        <v>204</v>
      </c>
      <c r="G27" s="18" t="s">
        <v>205</v>
      </c>
      <c r="H27" s="18" t="s">
        <v>93</v>
      </c>
      <c r="I27" s="29" t="s">
        <v>206</v>
      </c>
      <c r="J27" s="29" t="s">
        <v>207</v>
      </c>
      <c r="K27" s="18" t="s">
        <v>208</v>
      </c>
      <c r="L27" s="18" t="s">
        <v>209</v>
      </c>
      <c r="M27" s="27" t="s">
        <v>210</v>
      </c>
      <c r="N27" s="18">
        <v>7.2</v>
      </c>
      <c r="O27" s="18">
        <v>7.2</v>
      </c>
      <c r="P27" s="18">
        <v>7.2</v>
      </c>
      <c r="Q27" s="40">
        <f t="shared" si="0"/>
        <v>0</v>
      </c>
      <c r="R27" s="18">
        <v>1</v>
      </c>
      <c r="S27" s="18">
        <v>80</v>
      </c>
      <c r="T27" s="18">
        <v>240</v>
      </c>
      <c r="U27" s="18">
        <v>1</v>
      </c>
      <c r="V27" s="18">
        <v>12</v>
      </c>
      <c r="W27" s="18">
        <v>40</v>
      </c>
      <c r="X27" s="18" t="s">
        <v>211</v>
      </c>
      <c r="Y27" s="56" t="s">
        <v>211</v>
      </c>
    </row>
    <row r="28" s="1" customFormat="1" ht="76" customHeight="1" spans="1:25">
      <c r="A28" s="19">
        <v>21</v>
      </c>
      <c r="B28" s="18" t="s">
        <v>12</v>
      </c>
      <c r="C28" s="18" t="s">
        <v>22</v>
      </c>
      <c r="D28" s="18" t="s">
        <v>23</v>
      </c>
      <c r="E28" s="18" t="s">
        <v>203</v>
      </c>
      <c r="F28" s="18" t="s">
        <v>212</v>
      </c>
      <c r="G28" s="18" t="s">
        <v>213</v>
      </c>
      <c r="H28" s="18" t="s">
        <v>214</v>
      </c>
      <c r="I28" s="37">
        <v>45658</v>
      </c>
      <c r="J28" s="37">
        <v>45992</v>
      </c>
      <c r="K28" s="18" t="s">
        <v>183</v>
      </c>
      <c r="L28" s="18" t="s">
        <v>209</v>
      </c>
      <c r="M28" s="27" t="s">
        <v>215</v>
      </c>
      <c r="N28" s="18" t="s">
        <v>216</v>
      </c>
      <c r="O28" s="18">
        <v>20</v>
      </c>
      <c r="P28" s="18">
        <v>20</v>
      </c>
      <c r="Q28" s="40">
        <f t="shared" si="0"/>
        <v>0</v>
      </c>
      <c r="R28" s="18">
        <v>1</v>
      </c>
      <c r="S28" s="18">
        <f>67+73+152</f>
        <v>292</v>
      </c>
      <c r="T28" s="18">
        <f>223+232+523</f>
        <v>978</v>
      </c>
      <c r="U28" s="18">
        <v>1</v>
      </c>
      <c r="V28" s="18">
        <f>15+2+19+17</f>
        <v>53</v>
      </c>
      <c r="W28" s="18">
        <f>46+3+57+53</f>
        <v>159</v>
      </c>
      <c r="X28" s="53" t="s">
        <v>217</v>
      </c>
      <c r="Y28" s="59" t="s">
        <v>218</v>
      </c>
    </row>
    <row r="29" s="1" customFormat="1" ht="72" customHeight="1" spans="1:25">
      <c r="A29" s="19">
        <v>22</v>
      </c>
      <c r="B29" s="18" t="s">
        <v>12</v>
      </c>
      <c r="C29" s="18" t="s">
        <v>22</v>
      </c>
      <c r="D29" s="18" t="s">
        <v>23</v>
      </c>
      <c r="E29" s="18" t="s">
        <v>219</v>
      </c>
      <c r="F29" s="18" t="s">
        <v>220</v>
      </c>
      <c r="G29" s="18" t="s">
        <v>221</v>
      </c>
      <c r="H29" s="18" t="s">
        <v>93</v>
      </c>
      <c r="I29" s="37">
        <v>45720</v>
      </c>
      <c r="J29" s="37">
        <v>45902</v>
      </c>
      <c r="K29" s="18" t="s">
        <v>183</v>
      </c>
      <c r="L29" s="18" t="s">
        <v>222</v>
      </c>
      <c r="M29" s="27" t="s">
        <v>223</v>
      </c>
      <c r="N29" s="44" t="s">
        <v>224</v>
      </c>
      <c r="O29" s="18">
        <v>4</v>
      </c>
      <c r="P29" s="18">
        <v>4</v>
      </c>
      <c r="Q29" s="40">
        <f t="shared" si="0"/>
        <v>0</v>
      </c>
      <c r="R29" s="18">
        <v>1</v>
      </c>
      <c r="S29" s="18">
        <v>110</v>
      </c>
      <c r="T29" s="18">
        <v>465</v>
      </c>
      <c r="U29" s="18">
        <v>0</v>
      </c>
      <c r="V29" s="18">
        <v>36</v>
      </c>
      <c r="W29" s="18">
        <v>120</v>
      </c>
      <c r="X29" s="27" t="s">
        <v>225</v>
      </c>
      <c r="Y29" s="56" t="s">
        <v>226</v>
      </c>
    </row>
    <row r="30" s="1" customFormat="1" ht="72" customHeight="1" spans="1:25">
      <c r="A30" s="19">
        <v>23</v>
      </c>
      <c r="B30" s="18" t="s">
        <v>12</v>
      </c>
      <c r="C30" s="18" t="s">
        <v>22</v>
      </c>
      <c r="D30" s="18" t="s">
        <v>23</v>
      </c>
      <c r="E30" s="18" t="s">
        <v>219</v>
      </c>
      <c r="F30" s="18" t="s">
        <v>227</v>
      </c>
      <c r="G30" s="18" t="s">
        <v>228</v>
      </c>
      <c r="H30" s="18" t="s">
        <v>93</v>
      </c>
      <c r="I30" s="29" t="s">
        <v>206</v>
      </c>
      <c r="J30" s="29" t="s">
        <v>207</v>
      </c>
      <c r="K30" s="18" t="s">
        <v>208</v>
      </c>
      <c r="L30" s="18" t="s">
        <v>222</v>
      </c>
      <c r="M30" s="27" t="s">
        <v>229</v>
      </c>
      <c r="N30" s="18">
        <v>15.16</v>
      </c>
      <c r="O30" s="18">
        <v>15.16</v>
      </c>
      <c r="P30" s="18">
        <v>15.16</v>
      </c>
      <c r="Q30" s="40">
        <f t="shared" si="0"/>
        <v>0</v>
      </c>
      <c r="R30" s="18">
        <v>1</v>
      </c>
      <c r="S30" s="18">
        <v>40</v>
      </c>
      <c r="T30" s="18">
        <v>198</v>
      </c>
      <c r="U30" s="18">
        <v>1</v>
      </c>
      <c r="V30" s="18">
        <v>10</v>
      </c>
      <c r="W30" s="18">
        <v>30</v>
      </c>
      <c r="X30" s="18" t="s">
        <v>230</v>
      </c>
      <c r="Y30" s="56" t="s">
        <v>230</v>
      </c>
    </row>
    <row r="31" s="1" customFormat="1" ht="120" customHeight="1" spans="1:25">
      <c r="A31" s="19">
        <v>24</v>
      </c>
      <c r="B31" s="18" t="s">
        <v>12</v>
      </c>
      <c r="C31" s="18" t="s">
        <v>22</v>
      </c>
      <c r="D31" s="18" t="s">
        <v>23</v>
      </c>
      <c r="E31" s="18" t="s">
        <v>231</v>
      </c>
      <c r="F31" s="18" t="s">
        <v>232</v>
      </c>
      <c r="G31" s="18" t="s">
        <v>233</v>
      </c>
      <c r="H31" s="18" t="s">
        <v>93</v>
      </c>
      <c r="I31" s="29" t="s">
        <v>206</v>
      </c>
      <c r="J31" s="29" t="s">
        <v>207</v>
      </c>
      <c r="K31" s="18" t="s">
        <v>208</v>
      </c>
      <c r="L31" s="18" t="s">
        <v>234</v>
      </c>
      <c r="M31" s="27" t="s">
        <v>235</v>
      </c>
      <c r="N31" s="18">
        <v>30</v>
      </c>
      <c r="O31" s="18">
        <v>30</v>
      </c>
      <c r="P31" s="18">
        <v>30</v>
      </c>
      <c r="Q31" s="40">
        <f t="shared" si="0"/>
        <v>0</v>
      </c>
      <c r="R31" s="18">
        <v>1</v>
      </c>
      <c r="S31" s="18">
        <v>60</v>
      </c>
      <c r="T31" s="18">
        <v>180</v>
      </c>
      <c r="U31" s="18">
        <v>1</v>
      </c>
      <c r="V31" s="18">
        <v>20</v>
      </c>
      <c r="W31" s="18">
        <v>70</v>
      </c>
      <c r="X31" s="18" t="s">
        <v>236</v>
      </c>
      <c r="Y31" s="56" t="s">
        <v>236</v>
      </c>
    </row>
    <row r="32" s="1" customFormat="1" ht="55" customHeight="1" spans="1:25">
      <c r="A32" s="19">
        <v>25</v>
      </c>
      <c r="B32" s="18" t="s">
        <v>12</v>
      </c>
      <c r="C32" s="18" t="s">
        <v>22</v>
      </c>
      <c r="D32" s="18" t="s">
        <v>23</v>
      </c>
      <c r="E32" s="18" t="s">
        <v>231</v>
      </c>
      <c r="F32" s="18" t="s">
        <v>237</v>
      </c>
      <c r="G32" s="18" t="s">
        <v>238</v>
      </c>
      <c r="H32" s="18" t="s">
        <v>239</v>
      </c>
      <c r="I32" s="37">
        <v>45931</v>
      </c>
      <c r="J32" s="37">
        <v>45992</v>
      </c>
      <c r="K32" s="18" t="s">
        <v>183</v>
      </c>
      <c r="L32" s="18" t="s">
        <v>234</v>
      </c>
      <c r="M32" s="27" t="s">
        <v>240</v>
      </c>
      <c r="N32" s="18" t="s">
        <v>241</v>
      </c>
      <c r="O32" s="18">
        <v>15</v>
      </c>
      <c r="P32" s="18">
        <v>15</v>
      </c>
      <c r="Q32" s="40">
        <f t="shared" si="0"/>
        <v>0</v>
      </c>
      <c r="R32" s="18">
        <v>1</v>
      </c>
      <c r="S32" s="18">
        <v>90</v>
      </c>
      <c r="T32" s="18">
        <v>330</v>
      </c>
      <c r="U32" s="18">
        <v>1</v>
      </c>
      <c r="V32" s="18">
        <v>25</v>
      </c>
      <c r="W32" s="18">
        <v>95</v>
      </c>
      <c r="X32" s="18" t="s">
        <v>242</v>
      </c>
      <c r="Y32" s="60" t="s">
        <v>243</v>
      </c>
    </row>
    <row r="33" s="1" customFormat="1" ht="55" customHeight="1" spans="1:25">
      <c r="A33" s="19">
        <v>26</v>
      </c>
      <c r="B33" s="18" t="s">
        <v>12</v>
      </c>
      <c r="C33" s="18" t="s">
        <v>22</v>
      </c>
      <c r="D33" s="18" t="s">
        <v>23</v>
      </c>
      <c r="E33" s="18" t="s">
        <v>244</v>
      </c>
      <c r="F33" s="18" t="s">
        <v>245</v>
      </c>
      <c r="G33" s="18" t="s">
        <v>246</v>
      </c>
      <c r="H33" s="18" t="s">
        <v>93</v>
      </c>
      <c r="I33" s="37">
        <v>45931</v>
      </c>
      <c r="J33" s="37">
        <v>45992</v>
      </c>
      <c r="K33" s="18" t="s">
        <v>183</v>
      </c>
      <c r="L33" s="18" t="s">
        <v>247</v>
      </c>
      <c r="M33" s="27" t="s">
        <v>248</v>
      </c>
      <c r="N33" s="45"/>
      <c r="O33" s="40">
        <v>28</v>
      </c>
      <c r="P33" s="40">
        <v>28</v>
      </c>
      <c r="Q33" s="40">
        <f t="shared" si="0"/>
        <v>0</v>
      </c>
      <c r="R33" s="51">
        <v>1</v>
      </c>
      <c r="S33" s="51"/>
      <c r="T33" s="51"/>
      <c r="U33" s="51">
        <v>1</v>
      </c>
      <c r="V33" s="18">
        <v>38</v>
      </c>
      <c r="W33" s="18">
        <v>80</v>
      </c>
      <c r="X33" s="18" t="s">
        <v>249</v>
      </c>
      <c r="Y33" s="56" t="s">
        <v>250</v>
      </c>
    </row>
    <row r="34" s="2" customFormat="1" ht="63" customHeight="1" spans="1:25">
      <c r="A34" s="19">
        <v>27</v>
      </c>
      <c r="B34" s="18" t="s">
        <v>12</v>
      </c>
      <c r="C34" s="18" t="s">
        <v>22</v>
      </c>
      <c r="D34" s="18" t="s">
        <v>23</v>
      </c>
      <c r="E34" s="18" t="s">
        <v>244</v>
      </c>
      <c r="F34" s="18" t="s">
        <v>245</v>
      </c>
      <c r="G34" s="18" t="s">
        <v>251</v>
      </c>
      <c r="H34" s="18" t="s">
        <v>252</v>
      </c>
      <c r="I34" s="37">
        <v>45931</v>
      </c>
      <c r="J34" s="37">
        <v>45992</v>
      </c>
      <c r="K34" s="18" t="s">
        <v>183</v>
      </c>
      <c r="L34" s="18" t="s">
        <v>247</v>
      </c>
      <c r="M34" s="27" t="s">
        <v>253</v>
      </c>
      <c r="N34" s="45"/>
      <c r="O34" s="40">
        <v>41</v>
      </c>
      <c r="P34" s="40">
        <v>41</v>
      </c>
      <c r="Q34" s="40">
        <f t="shared" si="0"/>
        <v>0</v>
      </c>
      <c r="R34" s="51">
        <v>1</v>
      </c>
      <c r="S34" s="51"/>
      <c r="T34" s="51"/>
      <c r="U34" s="51">
        <v>1</v>
      </c>
      <c r="V34" s="18">
        <v>82</v>
      </c>
      <c r="W34" s="18">
        <v>424</v>
      </c>
      <c r="X34" s="18" t="s">
        <v>254</v>
      </c>
      <c r="Y34" s="56" t="s">
        <v>250</v>
      </c>
    </row>
    <row r="35" s="2" customFormat="1" ht="66" customHeight="1" spans="1:25">
      <c r="A35" s="19">
        <v>28</v>
      </c>
      <c r="B35" s="18" t="s">
        <v>12</v>
      </c>
      <c r="C35" s="18" t="s">
        <v>22</v>
      </c>
      <c r="D35" s="18" t="s">
        <v>23</v>
      </c>
      <c r="E35" s="18" t="s">
        <v>244</v>
      </c>
      <c r="F35" s="18" t="s">
        <v>245</v>
      </c>
      <c r="G35" s="18" t="s">
        <v>255</v>
      </c>
      <c r="H35" s="18" t="s">
        <v>252</v>
      </c>
      <c r="I35" s="37">
        <v>45931</v>
      </c>
      <c r="J35" s="37">
        <v>45992</v>
      </c>
      <c r="K35" s="18" t="s">
        <v>183</v>
      </c>
      <c r="L35" s="18" t="s">
        <v>247</v>
      </c>
      <c r="M35" s="27" t="s">
        <v>256</v>
      </c>
      <c r="N35" s="18" t="s">
        <v>257</v>
      </c>
      <c r="O35" s="18">
        <v>30</v>
      </c>
      <c r="P35" s="18">
        <v>30</v>
      </c>
      <c r="Q35" s="40">
        <f t="shared" si="0"/>
        <v>0</v>
      </c>
      <c r="R35" s="18">
        <v>1</v>
      </c>
      <c r="S35" s="18">
        <v>1087</v>
      </c>
      <c r="T35" s="18">
        <v>3477</v>
      </c>
      <c r="U35" s="18">
        <v>1</v>
      </c>
      <c r="V35" s="18">
        <v>189</v>
      </c>
      <c r="W35" s="18">
        <v>559</v>
      </c>
      <c r="X35" s="18" t="s">
        <v>258</v>
      </c>
      <c r="Y35" s="56" t="s">
        <v>250</v>
      </c>
    </row>
    <row r="36" s="2" customFormat="1" ht="66" customHeight="1" spans="1:25">
      <c r="A36" s="19">
        <v>29</v>
      </c>
      <c r="B36" s="18" t="s">
        <v>12</v>
      </c>
      <c r="C36" s="18" t="s">
        <v>22</v>
      </c>
      <c r="D36" s="18" t="s">
        <v>23</v>
      </c>
      <c r="E36" s="18" t="s">
        <v>259</v>
      </c>
      <c r="F36" s="18" t="s">
        <v>260</v>
      </c>
      <c r="G36" s="18" t="s">
        <v>261</v>
      </c>
      <c r="H36" s="18" t="s">
        <v>93</v>
      </c>
      <c r="I36" s="29" t="s">
        <v>206</v>
      </c>
      <c r="J36" s="29" t="s">
        <v>207</v>
      </c>
      <c r="K36" s="18" t="s">
        <v>208</v>
      </c>
      <c r="L36" s="18" t="s">
        <v>262</v>
      </c>
      <c r="M36" s="27" t="s">
        <v>263</v>
      </c>
      <c r="N36" s="18">
        <v>14</v>
      </c>
      <c r="O36" s="18">
        <v>14</v>
      </c>
      <c r="P36" s="18">
        <v>14</v>
      </c>
      <c r="Q36" s="40">
        <f t="shared" si="0"/>
        <v>0</v>
      </c>
      <c r="R36" s="18">
        <v>1</v>
      </c>
      <c r="S36" s="18">
        <v>50</v>
      </c>
      <c r="T36" s="18">
        <v>150</v>
      </c>
      <c r="U36" s="18">
        <v>1</v>
      </c>
      <c r="V36" s="18">
        <v>10</v>
      </c>
      <c r="W36" s="18">
        <v>35</v>
      </c>
      <c r="X36" s="18" t="s">
        <v>211</v>
      </c>
      <c r="Y36" s="56" t="s">
        <v>211</v>
      </c>
    </row>
    <row r="37" s="2" customFormat="1" ht="51" customHeight="1" spans="1:25">
      <c r="A37" s="19">
        <v>30</v>
      </c>
      <c r="B37" s="18" t="s">
        <v>12</v>
      </c>
      <c r="C37" s="18" t="s">
        <v>22</v>
      </c>
      <c r="D37" s="18" t="s">
        <v>23</v>
      </c>
      <c r="E37" s="18" t="s">
        <v>259</v>
      </c>
      <c r="F37" s="18" t="s">
        <v>260</v>
      </c>
      <c r="G37" s="18" t="s">
        <v>264</v>
      </c>
      <c r="H37" s="18" t="s">
        <v>93</v>
      </c>
      <c r="I37" s="29" t="s">
        <v>206</v>
      </c>
      <c r="J37" s="29" t="s">
        <v>207</v>
      </c>
      <c r="K37" s="18" t="s">
        <v>208</v>
      </c>
      <c r="L37" s="18" t="s">
        <v>262</v>
      </c>
      <c r="M37" s="27" t="s">
        <v>265</v>
      </c>
      <c r="N37" s="18">
        <v>6</v>
      </c>
      <c r="O37" s="18">
        <v>6</v>
      </c>
      <c r="P37" s="18">
        <v>6</v>
      </c>
      <c r="Q37" s="40">
        <f t="shared" si="0"/>
        <v>0</v>
      </c>
      <c r="R37" s="18">
        <v>1</v>
      </c>
      <c r="S37" s="18">
        <v>30</v>
      </c>
      <c r="T37" s="18">
        <v>100</v>
      </c>
      <c r="U37" s="18">
        <v>1</v>
      </c>
      <c r="V37" s="18">
        <v>10</v>
      </c>
      <c r="W37" s="18">
        <v>30</v>
      </c>
      <c r="X37" s="18" t="s">
        <v>266</v>
      </c>
      <c r="Y37" s="56" t="s">
        <v>266</v>
      </c>
    </row>
    <row r="38" s="2" customFormat="1" ht="63" customHeight="1" spans="1:25">
      <c r="A38" s="19">
        <v>31</v>
      </c>
      <c r="B38" s="18" t="s">
        <v>12</v>
      </c>
      <c r="C38" s="18" t="s">
        <v>22</v>
      </c>
      <c r="D38" s="18" t="s">
        <v>23</v>
      </c>
      <c r="E38" s="21" t="s">
        <v>267</v>
      </c>
      <c r="F38" s="21" t="s">
        <v>268</v>
      </c>
      <c r="G38" s="21" t="s">
        <v>269</v>
      </c>
      <c r="H38" s="21" t="s">
        <v>93</v>
      </c>
      <c r="I38" s="37">
        <v>45717</v>
      </c>
      <c r="J38" s="37">
        <v>45870</v>
      </c>
      <c r="K38" s="18" t="s">
        <v>183</v>
      </c>
      <c r="L38" s="21" t="s">
        <v>270</v>
      </c>
      <c r="M38" s="46" t="s">
        <v>271</v>
      </c>
      <c r="N38" s="21" t="s">
        <v>272</v>
      </c>
      <c r="O38" s="21">
        <v>10</v>
      </c>
      <c r="P38" s="21">
        <v>10</v>
      </c>
      <c r="Q38" s="40">
        <f t="shared" si="0"/>
        <v>0</v>
      </c>
      <c r="R38" s="21">
        <v>1</v>
      </c>
      <c r="S38" s="21">
        <v>198</v>
      </c>
      <c r="T38" s="21">
        <v>589</v>
      </c>
      <c r="U38" s="21">
        <v>1</v>
      </c>
      <c r="V38" s="21">
        <v>45</v>
      </c>
      <c r="W38" s="21">
        <v>164</v>
      </c>
      <c r="X38" s="21" t="s">
        <v>273</v>
      </c>
      <c r="Y38" s="61" t="s">
        <v>274</v>
      </c>
    </row>
    <row r="39" s="2" customFormat="1" ht="80" customHeight="1" spans="1:25">
      <c r="A39" s="19">
        <v>32</v>
      </c>
      <c r="B39" s="18" t="s">
        <v>12</v>
      </c>
      <c r="C39" s="18" t="s">
        <v>22</v>
      </c>
      <c r="D39" s="18" t="s">
        <v>23</v>
      </c>
      <c r="E39" s="21" t="s">
        <v>267</v>
      </c>
      <c r="F39" s="21" t="s">
        <v>275</v>
      </c>
      <c r="G39" s="21" t="s">
        <v>276</v>
      </c>
      <c r="H39" s="21" t="s">
        <v>156</v>
      </c>
      <c r="I39" s="37">
        <v>45717</v>
      </c>
      <c r="J39" s="37">
        <v>45870</v>
      </c>
      <c r="K39" s="18" t="s">
        <v>183</v>
      </c>
      <c r="L39" s="21" t="s">
        <v>270</v>
      </c>
      <c r="M39" s="46" t="s">
        <v>277</v>
      </c>
      <c r="N39" s="21" t="s">
        <v>278</v>
      </c>
      <c r="O39" s="45">
        <v>9.85</v>
      </c>
      <c r="P39" s="45">
        <v>9.85</v>
      </c>
      <c r="Q39" s="40">
        <f t="shared" si="0"/>
        <v>0</v>
      </c>
      <c r="R39" s="45">
        <v>1</v>
      </c>
      <c r="S39" s="21">
        <v>120</v>
      </c>
      <c r="T39" s="21">
        <v>425</v>
      </c>
      <c r="U39" s="21">
        <v>0</v>
      </c>
      <c r="V39" s="21">
        <v>30</v>
      </c>
      <c r="W39" s="21">
        <v>105</v>
      </c>
      <c r="X39" s="21" t="s">
        <v>279</v>
      </c>
      <c r="Y39" s="61" t="s">
        <v>274</v>
      </c>
    </row>
    <row r="40" ht="72" customHeight="1" spans="1:25">
      <c r="A40" s="19">
        <v>33</v>
      </c>
      <c r="B40" s="18" t="s">
        <v>12</v>
      </c>
      <c r="C40" s="18" t="s">
        <v>22</v>
      </c>
      <c r="D40" s="18" t="s">
        <v>23</v>
      </c>
      <c r="E40" s="21" t="s">
        <v>267</v>
      </c>
      <c r="F40" s="21" t="s">
        <v>275</v>
      </c>
      <c r="G40" s="21" t="s">
        <v>280</v>
      </c>
      <c r="H40" s="21" t="s">
        <v>93</v>
      </c>
      <c r="I40" s="37">
        <v>45717</v>
      </c>
      <c r="J40" s="37">
        <v>45870</v>
      </c>
      <c r="K40" s="18" t="s">
        <v>183</v>
      </c>
      <c r="L40" s="21" t="s">
        <v>270</v>
      </c>
      <c r="M40" s="46" t="s">
        <v>281</v>
      </c>
      <c r="N40" s="21" t="s">
        <v>282</v>
      </c>
      <c r="O40" s="21">
        <v>10.15</v>
      </c>
      <c r="P40" s="21">
        <v>10.15</v>
      </c>
      <c r="Q40" s="40">
        <f t="shared" si="0"/>
        <v>0</v>
      </c>
      <c r="R40" s="21">
        <v>1</v>
      </c>
      <c r="S40" s="21">
        <v>125</v>
      </c>
      <c r="T40" s="21">
        <v>438</v>
      </c>
      <c r="U40" s="21">
        <v>0</v>
      </c>
      <c r="V40" s="21">
        <v>25</v>
      </c>
      <c r="W40" s="21">
        <v>87</v>
      </c>
      <c r="X40" s="46" t="s">
        <v>283</v>
      </c>
      <c r="Y40" s="62" t="s">
        <v>284</v>
      </c>
    </row>
    <row r="41" ht="52" customHeight="1" spans="1:25">
      <c r="A41" s="19">
        <v>34</v>
      </c>
      <c r="B41" s="18" t="s">
        <v>12</v>
      </c>
      <c r="C41" s="18" t="s">
        <v>22</v>
      </c>
      <c r="D41" s="18" t="s">
        <v>23</v>
      </c>
      <c r="E41" s="18" t="s">
        <v>285</v>
      </c>
      <c r="F41" s="18" t="s">
        <v>286</v>
      </c>
      <c r="G41" s="18" t="s">
        <v>287</v>
      </c>
      <c r="H41" s="18" t="s">
        <v>288</v>
      </c>
      <c r="I41" s="29">
        <v>2025.01</v>
      </c>
      <c r="J41" s="29">
        <v>2025.12</v>
      </c>
      <c r="K41" s="18" t="s">
        <v>183</v>
      </c>
      <c r="L41" s="18" t="s">
        <v>289</v>
      </c>
      <c r="M41" s="27" t="s">
        <v>290</v>
      </c>
      <c r="N41" s="18" t="s">
        <v>291</v>
      </c>
      <c r="O41" s="18">
        <v>7.1</v>
      </c>
      <c r="P41" s="18">
        <v>7.1</v>
      </c>
      <c r="Q41" s="40">
        <f t="shared" si="0"/>
        <v>0</v>
      </c>
      <c r="R41" s="18">
        <v>1</v>
      </c>
      <c r="S41" s="18">
        <v>48</v>
      </c>
      <c r="T41" s="18">
        <v>118</v>
      </c>
      <c r="U41" s="18"/>
      <c r="V41" s="18">
        <v>1</v>
      </c>
      <c r="W41" s="18">
        <v>5</v>
      </c>
      <c r="X41" s="54" t="s">
        <v>292</v>
      </c>
      <c r="Y41" s="58" t="s">
        <v>226</v>
      </c>
    </row>
    <row r="42" ht="52" customHeight="1" spans="1:25">
      <c r="A42" s="19">
        <v>35</v>
      </c>
      <c r="B42" s="18" t="s">
        <v>12</v>
      </c>
      <c r="C42" s="18" t="s">
        <v>22</v>
      </c>
      <c r="D42" s="18" t="s">
        <v>23</v>
      </c>
      <c r="E42" s="18" t="s">
        <v>90</v>
      </c>
      <c r="F42" s="18" t="s">
        <v>293</v>
      </c>
      <c r="G42" s="18" t="s">
        <v>294</v>
      </c>
      <c r="H42" s="18" t="s">
        <v>93</v>
      </c>
      <c r="I42" s="29" t="s">
        <v>206</v>
      </c>
      <c r="J42" s="29" t="s">
        <v>207</v>
      </c>
      <c r="K42" s="18" t="s">
        <v>208</v>
      </c>
      <c r="L42" s="32" t="s">
        <v>95</v>
      </c>
      <c r="M42" s="27" t="s">
        <v>295</v>
      </c>
      <c r="N42" s="18">
        <v>20</v>
      </c>
      <c r="O42" s="18">
        <v>20</v>
      </c>
      <c r="P42" s="18">
        <v>20</v>
      </c>
      <c r="Q42" s="40">
        <f t="shared" si="0"/>
        <v>0</v>
      </c>
      <c r="R42" s="18">
        <v>1</v>
      </c>
      <c r="S42" s="18">
        <v>47</v>
      </c>
      <c r="T42" s="18">
        <v>232</v>
      </c>
      <c r="U42" s="18">
        <v>1</v>
      </c>
      <c r="V42" s="18">
        <v>10</v>
      </c>
      <c r="W42" s="18">
        <v>40</v>
      </c>
      <c r="X42" s="18" t="s">
        <v>296</v>
      </c>
      <c r="Y42" s="56" t="s">
        <v>297</v>
      </c>
    </row>
    <row r="43" ht="72" customHeight="1" spans="1:25">
      <c r="A43" s="19">
        <v>36</v>
      </c>
      <c r="B43" s="18" t="s">
        <v>12</v>
      </c>
      <c r="C43" s="18" t="s">
        <v>22</v>
      </c>
      <c r="D43" s="18" t="s">
        <v>23</v>
      </c>
      <c r="E43" s="18" t="s">
        <v>298</v>
      </c>
      <c r="F43" s="18" t="s">
        <v>299</v>
      </c>
      <c r="G43" s="18" t="s">
        <v>300</v>
      </c>
      <c r="H43" s="18" t="s">
        <v>93</v>
      </c>
      <c r="I43" s="29" t="s">
        <v>206</v>
      </c>
      <c r="J43" s="29" t="s">
        <v>207</v>
      </c>
      <c r="K43" s="18" t="s">
        <v>208</v>
      </c>
      <c r="L43" s="18" t="s">
        <v>301</v>
      </c>
      <c r="M43" s="27" t="s">
        <v>302</v>
      </c>
      <c r="N43" s="18">
        <v>5</v>
      </c>
      <c r="O43" s="18">
        <v>5</v>
      </c>
      <c r="P43" s="18">
        <v>5</v>
      </c>
      <c r="Q43" s="40">
        <f t="shared" si="0"/>
        <v>0</v>
      </c>
      <c r="R43" s="18">
        <v>1</v>
      </c>
      <c r="S43" s="18">
        <v>180</v>
      </c>
      <c r="T43" s="18">
        <v>680</v>
      </c>
      <c r="U43" s="18">
        <v>1</v>
      </c>
      <c r="V43" s="18">
        <v>25</v>
      </c>
      <c r="W43" s="18">
        <v>80</v>
      </c>
      <c r="X43" s="18" t="s">
        <v>303</v>
      </c>
      <c r="Y43" s="56" t="s">
        <v>303</v>
      </c>
    </row>
    <row r="44" ht="72" customHeight="1" spans="1:25">
      <c r="A44" s="19">
        <v>37</v>
      </c>
      <c r="B44" s="18" t="s">
        <v>12</v>
      </c>
      <c r="C44" s="18" t="s">
        <v>22</v>
      </c>
      <c r="D44" s="18" t="s">
        <v>23</v>
      </c>
      <c r="E44" s="18" t="s">
        <v>298</v>
      </c>
      <c r="F44" s="18" t="s">
        <v>304</v>
      </c>
      <c r="G44" s="18" t="s">
        <v>305</v>
      </c>
      <c r="H44" s="18" t="s">
        <v>93</v>
      </c>
      <c r="I44" s="37">
        <v>45717</v>
      </c>
      <c r="J44" s="37">
        <v>45931</v>
      </c>
      <c r="K44" s="18" t="s">
        <v>183</v>
      </c>
      <c r="L44" s="18" t="s">
        <v>301</v>
      </c>
      <c r="M44" s="27" t="s">
        <v>306</v>
      </c>
      <c r="N44" s="18" t="s">
        <v>307</v>
      </c>
      <c r="O44" s="18">
        <v>50</v>
      </c>
      <c r="P44" s="18">
        <v>50</v>
      </c>
      <c r="Q44" s="40">
        <f t="shared" si="0"/>
        <v>0</v>
      </c>
      <c r="R44" s="18">
        <v>1</v>
      </c>
      <c r="S44" s="18">
        <v>230</v>
      </c>
      <c r="T44" s="18">
        <v>600</v>
      </c>
      <c r="U44" s="18">
        <v>1</v>
      </c>
      <c r="V44" s="18">
        <v>110</v>
      </c>
      <c r="W44" s="18">
        <v>423</v>
      </c>
      <c r="X44" s="55" t="s">
        <v>308</v>
      </c>
      <c r="Y44" s="58" t="s">
        <v>226</v>
      </c>
    </row>
    <row r="45" s="3" customFormat="1" ht="102" customHeight="1" spans="1:25">
      <c r="A45" s="19">
        <v>38</v>
      </c>
      <c r="B45" s="18" t="s">
        <v>12</v>
      </c>
      <c r="C45" s="18" t="s">
        <v>22</v>
      </c>
      <c r="D45" s="18" t="s">
        <v>23</v>
      </c>
      <c r="E45" s="18" t="s">
        <v>309</v>
      </c>
      <c r="F45" s="18" t="s">
        <v>310</v>
      </c>
      <c r="G45" s="18" t="s">
        <v>311</v>
      </c>
      <c r="H45" s="18" t="s">
        <v>312</v>
      </c>
      <c r="I45" s="37">
        <v>45778</v>
      </c>
      <c r="J45" s="37">
        <v>45931</v>
      </c>
      <c r="K45" s="18" t="s">
        <v>183</v>
      </c>
      <c r="L45" s="18" t="s">
        <v>313</v>
      </c>
      <c r="M45" s="27" t="s">
        <v>314</v>
      </c>
      <c r="N45" s="40" t="s">
        <v>315</v>
      </c>
      <c r="O45" s="40">
        <v>30</v>
      </c>
      <c r="P45" s="40">
        <v>30</v>
      </c>
      <c r="Q45" s="40">
        <f t="shared" ref="Q45:Q76" si="2">O45-P45</f>
        <v>0</v>
      </c>
      <c r="R45" s="18">
        <v>1</v>
      </c>
      <c r="S45" s="18">
        <v>282</v>
      </c>
      <c r="T45" s="18">
        <v>987</v>
      </c>
      <c r="U45" s="18">
        <v>1</v>
      </c>
      <c r="V45" s="18">
        <v>55</v>
      </c>
      <c r="W45" s="18">
        <v>183</v>
      </c>
      <c r="X45" s="18" t="s">
        <v>316</v>
      </c>
      <c r="Y45" s="56" t="s">
        <v>226</v>
      </c>
    </row>
    <row r="46" s="3" customFormat="1" ht="72" customHeight="1" spans="1:25">
      <c r="A46" s="19">
        <v>39</v>
      </c>
      <c r="B46" s="18" t="s">
        <v>12</v>
      </c>
      <c r="C46" s="18" t="s">
        <v>22</v>
      </c>
      <c r="D46" s="18" t="s">
        <v>23</v>
      </c>
      <c r="E46" s="18" t="s">
        <v>174</v>
      </c>
      <c r="F46" s="18" t="s">
        <v>175</v>
      </c>
      <c r="G46" s="18" t="s">
        <v>317</v>
      </c>
      <c r="H46" s="18" t="s">
        <v>318</v>
      </c>
      <c r="I46" s="33">
        <v>45689</v>
      </c>
      <c r="J46" s="33">
        <v>45809</v>
      </c>
      <c r="K46" s="18" t="s">
        <v>183</v>
      </c>
      <c r="L46" s="18" t="s">
        <v>177</v>
      </c>
      <c r="M46" s="27" t="s">
        <v>319</v>
      </c>
      <c r="N46" s="18" t="s">
        <v>320</v>
      </c>
      <c r="O46" s="18">
        <v>7</v>
      </c>
      <c r="P46" s="18">
        <v>7</v>
      </c>
      <c r="Q46" s="40">
        <f t="shared" si="2"/>
        <v>0</v>
      </c>
      <c r="R46" s="18">
        <v>1</v>
      </c>
      <c r="S46" s="18">
        <v>80</v>
      </c>
      <c r="T46" s="18">
        <v>270</v>
      </c>
      <c r="U46" s="18">
        <v>1</v>
      </c>
      <c r="V46" s="18">
        <v>20</v>
      </c>
      <c r="W46" s="18">
        <v>55</v>
      </c>
      <c r="X46" s="18" t="s">
        <v>321</v>
      </c>
      <c r="Y46" s="56" t="s">
        <v>322</v>
      </c>
    </row>
    <row r="47" s="3" customFormat="1" ht="72" customHeight="1" spans="1:25">
      <c r="A47" s="19">
        <v>40</v>
      </c>
      <c r="B47" s="18" t="s">
        <v>12</v>
      </c>
      <c r="C47" s="18" t="s">
        <v>22</v>
      </c>
      <c r="D47" s="18" t="s">
        <v>23</v>
      </c>
      <c r="E47" s="18" t="s">
        <v>174</v>
      </c>
      <c r="F47" s="18" t="s">
        <v>175</v>
      </c>
      <c r="G47" s="18" t="s">
        <v>323</v>
      </c>
      <c r="H47" s="18" t="s">
        <v>93</v>
      </c>
      <c r="I47" s="33">
        <v>45689</v>
      </c>
      <c r="J47" s="33">
        <v>45809</v>
      </c>
      <c r="K47" s="18" t="s">
        <v>183</v>
      </c>
      <c r="L47" s="18" t="s">
        <v>177</v>
      </c>
      <c r="M47" s="27" t="s">
        <v>324</v>
      </c>
      <c r="N47" s="18" t="s">
        <v>325</v>
      </c>
      <c r="O47" s="18">
        <v>33</v>
      </c>
      <c r="P47" s="18">
        <v>33</v>
      </c>
      <c r="Q47" s="40">
        <f t="shared" si="2"/>
        <v>0</v>
      </c>
      <c r="R47" s="18">
        <v>1</v>
      </c>
      <c r="S47" s="18">
        <v>145</v>
      </c>
      <c r="T47" s="18">
        <v>480</v>
      </c>
      <c r="U47" s="18">
        <v>1</v>
      </c>
      <c r="V47" s="18">
        <v>16</v>
      </c>
      <c r="W47" s="18">
        <v>60</v>
      </c>
      <c r="X47" s="18" t="s">
        <v>326</v>
      </c>
      <c r="Y47" s="56" t="s">
        <v>322</v>
      </c>
    </row>
    <row r="48" s="3" customFormat="1" ht="72" customHeight="1" spans="1:25">
      <c r="A48" s="19">
        <v>41</v>
      </c>
      <c r="B48" s="18" t="s">
        <v>12</v>
      </c>
      <c r="C48" s="18" t="s">
        <v>22</v>
      </c>
      <c r="D48" s="18" t="s">
        <v>23</v>
      </c>
      <c r="E48" s="18" t="s">
        <v>174</v>
      </c>
      <c r="F48" s="18" t="s">
        <v>175</v>
      </c>
      <c r="G48" s="18" t="s">
        <v>323</v>
      </c>
      <c r="H48" s="18" t="s">
        <v>93</v>
      </c>
      <c r="I48" s="33" t="s">
        <v>327</v>
      </c>
      <c r="J48" s="33" t="s">
        <v>328</v>
      </c>
      <c r="K48" s="18" t="s">
        <v>183</v>
      </c>
      <c r="L48" s="18" t="s">
        <v>177</v>
      </c>
      <c r="M48" s="27" t="s">
        <v>329</v>
      </c>
      <c r="N48" s="18" t="s">
        <v>330</v>
      </c>
      <c r="O48" s="18">
        <v>40</v>
      </c>
      <c r="P48" s="18">
        <v>40</v>
      </c>
      <c r="Q48" s="40">
        <f t="shared" si="2"/>
        <v>0</v>
      </c>
      <c r="R48" s="18">
        <v>1</v>
      </c>
      <c r="S48" s="18">
        <v>85</v>
      </c>
      <c r="T48" s="18">
        <v>320</v>
      </c>
      <c r="U48" s="18">
        <v>1</v>
      </c>
      <c r="V48" s="18">
        <v>23</v>
      </c>
      <c r="W48" s="18">
        <v>65</v>
      </c>
      <c r="X48" s="18" t="s">
        <v>326</v>
      </c>
      <c r="Y48" s="56" t="s">
        <v>322</v>
      </c>
    </row>
    <row r="49" s="3" customFormat="1" ht="72" customHeight="1" spans="1:25">
      <c r="A49" s="19">
        <v>42</v>
      </c>
      <c r="B49" s="18" t="s">
        <v>12</v>
      </c>
      <c r="C49" s="18" t="s">
        <v>22</v>
      </c>
      <c r="D49" s="18" t="s">
        <v>23</v>
      </c>
      <c r="E49" s="18" t="s">
        <v>174</v>
      </c>
      <c r="F49" s="18" t="s">
        <v>175</v>
      </c>
      <c r="G49" s="18" t="s">
        <v>331</v>
      </c>
      <c r="H49" s="18" t="s">
        <v>93</v>
      </c>
      <c r="I49" s="33">
        <v>45809</v>
      </c>
      <c r="J49" s="33">
        <v>45962</v>
      </c>
      <c r="K49" s="18" t="s">
        <v>183</v>
      </c>
      <c r="L49" s="18" t="s">
        <v>177</v>
      </c>
      <c r="M49" s="27" t="s">
        <v>23</v>
      </c>
      <c r="N49" s="18" t="s">
        <v>332</v>
      </c>
      <c r="O49" s="18">
        <v>30</v>
      </c>
      <c r="P49" s="18">
        <v>30</v>
      </c>
      <c r="Q49" s="40">
        <f t="shared" si="2"/>
        <v>0</v>
      </c>
      <c r="R49" s="18">
        <v>1</v>
      </c>
      <c r="S49" s="18">
        <v>402</v>
      </c>
      <c r="T49" s="18">
        <v>1220</v>
      </c>
      <c r="U49" s="18">
        <v>1</v>
      </c>
      <c r="V49" s="18">
        <v>66</v>
      </c>
      <c r="W49" s="18">
        <v>230</v>
      </c>
      <c r="X49" s="18" t="s">
        <v>326</v>
      </c>
      <c r="Y49" s="56" t="s">
        <v>322</v>
      </c>
    </row>
    <row r="50" s="3" customFormat="1" ht="72" customHeight="1" spans="1:25">
      <c r="A50" s="19">
        <v>43</v>
      </c>
      <c r="B50" s="18" t="s">
        <v>12</v>
      </c>
      <c r="C50" s="18" t="s">
        <v>22</v>
      </c>
      <c r="D50" s="18" t="s">
        <v>23</v>
      </c>
      <c r="E50" s="18" t="s">
        <v>174</v>
      </c>
      <c r="F50" s="18" t="s">
        <v>333</v>
      </c>
      <c r="G50" s="18" t="s">
        <v>334</v>
      </c>
      <c r="H50" s="18" t="s">
        <v>93</v>
      </c>
      <c r="I50" s="29" t="s">
        <v>206</v>
      </c>
      <c r="J50" s="29" t="s">
        <v>207</v>
      </c>
      <c r="K50" s="18" t="s">
        <v>208</v>
      </c>
      <c r="L50" s="18" t="s">
        <v>177</v>
      </c>
      <c r="M50" s="27" t="s">
        <v>335</v>
      </c>
      <c r="N50" s="18">
        <v>10</v>
      </c>
      <c r="O50" s="18">
        <v>10</v>
      </c>
      <c r="P50" s="18">
        <v>10</v>
      </c>
      <c r="Q50" s="40">
        <f t="shared" si="2"/>
        <v>0</v>
      </c>
      <c r="R50" s="18">
        <v>1</v>
      </c>
      <c r="S50" s="18">
        <v>86</v>
      </c>
      <c r="T50" s="18">
        <v>240</v>
      </c>
      <c r="U50" s="18">
        <v>1</v>
      </c>
      <c r="V50" s="18">
        <v>12</v>
      </c>
      <c r="W50" s="18">
        <v>40</v>
      </c>
      <c r="X50" s="18" t="s">
        <v>336</v>
      </c>
      <c r="Y50" s="56" t="s">
        <v>336</v>
      </c>
    </row>
    <row r="51" s="3" customFormat="1" ht="106" customHeight="1" spans="1:25">
      <c r="A51" s="19">
        <v>44</v>
      </c>
      <c r="B51" s="18" t="s">
        <v>12</v>
      </c>
      <c r="C51" s="18" t="s">
        <v>22</v>
      </c>
      <c r="D51" s="18" t="s">
        <v>23</v>
      </c>
      <c r="E51" s="25" t="s">
        <v>116</v>
      </c>
      <c r="F51" s="18" t="s">
        <v>117</v>
      </c>
      <c r="G51" s="18" t="s">
        <v>337</v>
      </c>
      <c r="H51" s="18" t="s">
        <v>93</v>
      </c>
      <c r="I51" s="37">
        <v>45748</v>
      </c>
      <c r="J51" s="37">
        <v>46022</v>
      </c>
      <c r="K51" s="18" t="s">
        <v>338</v>
      </c>
      <c r="L51" s="18" t="s">
        <v>189</v>
      </c>
      <c r="M51" s="27" t="s">
        <v>339</v>
      </c>
      <c r="N51" s="18" t="s">
        <v>340</v>
      </c>
      <c r="O51" s="18">
        <v>2200</v>
      </c>
      <c r="P51" s="18">
        <v>1000</v>
      </c>
      <c r="Q51" s="40">
        <f t="shared" si="2"/>
        <v>1200</v>
      </c>
      <c r="R51" s="18">
        <v>160</v>
      </c>
      <c r="S51" s="18">
        <v>21000</v>
      </c>
      <c r="T51" s="18">
        <v>68000</v>
      </c>
      <c r="U51" s="18">
        <v>40</v>
      </c>
      <c r="V51" s="18">
        <v>1600</v>
      </c>
      <c r="W51" s="18">
        <v>8200</v>
      </c>
      <c r="X51" s="18" t="s">
        <v>341</v>
      </c>
      <c r="Y51" s="56" t="s">
        <v>342</v>
      </c>
    </row>
    <row r="52" s="3" customFormat="1" ht="53" customHeight="1" spans="1:25">
      <c r="A52" s="19">
        <v>45</v>
      </c>
      <c r="B52" s="18" t="s">
        <v>12</v>
      </c>
      <c r="C52" s="18" t="s">
        <v>22</v>
      </c>
      <c r="D52" s="18" t="s">
        <v>23</v>
      </c>
      <c r="E52" s="21" t="s">
        <v>343</v>
      </c>
      <c r="F52" s="21" t="s">
        <v>344</v>
      </c>
      <c r="G52" s="21" t="s">
        <v>345</v>
      </c>
      <c r="H52" s="21" t="s">
        <v>93</v>
      </c>
      <c r="I52" s="38" t="s">
        <v>346</v>
      </c>
      <c r="J52" s="38" t="s">
        <v>347</v>
      </c>
      <c r="K52" s="18" t="s">
        <v>183</v>
      </c>
      <c r="L52" s="21" t="s">
        <v>348</v>
      </c>
      <c r="M52" s="46" t="s">
        <v>349</v>
      </c>
      <c r="N52" s="21">
        <v>8</v>
      </c>
      <c r="O52" s="21">
        <v>8</v>
      </c>
      <c r="P52" s="21">
        <v>8</v>
      </c>
      <c r="Q52" s="40">
        <f t="shared" si="2"/>
        <v>0</v>
      </c>
      <c r="R52" s="21">
        <v>1</v>
      </c>
      <c r="S52" s="21">
        <v>43</v>
      </c>
      <c r="T52" s="21">
        <v>102</v>
      </c>
      <c r="U52" s="21">
        <v>1</v>
      </c>
      <c r="V52" s="21">
        <v>6</v>
      </c>
      <c r="W52" s="21">
        <v>26</v>
      </c>
      <c r="X52" s="18" t="s">
        <v>350</v>
      </c>
      <c r="Y52" s="56" t="s">
        <v>351</v>
      </c>
    </row>
    <row r="53" s="3" customFormat="1" ht="59" customHeight="1" spans="1:25">
      <c r="A53" s="19">
        <v>46</v>
      </c>
      <c r="B53" s="18" t="s">
        <v>12</v>
      </c>
      <c r="C53" s="18" t="s">
        <v>22</v>
      </c>
      <c r="D53" s="18" t="s">
        <v>23</v>
      </c>
      <c r="E53" s="18" t="s">
        <v>343</v>
      </c>
      <c r="F53" s="18" t="s">
        <v>344</v>
      </c>
      <c r="G53" s="18" t="s">
        <v>352</v>
      </c>
      <c r="H53" s="18" t="s">
        <v>93</v>
      </c>
      <c r="I53" s="29" t="s">
        <v>353</v>
      </c>
      <c r="J53" s="29" t="s">
        <v>347</v>
      </c>
      <c r="K53" s="18" t="s">
        <v>183</v>
      </c>
      <c r="L53" s="18" t="s">
        <v>348</v>
      </c>
      <c r="M53" s="27" t="s">
        <v>354</v>
      </c>
      <c r="N53" s="18">
        <v>8</v>
      </c>
      <c r="O53" s="18">
        <v>8</v>
      </c>
      <c r="P53" s="18">
        <v>8</v>
      </c>
      <c r="Q53" s="40">
        <f t="shared" si="2"/>
        <v>0</v>
      </c>
      <c r="R53" s="18">
        <v>1</v>
      </c>
      <c r="S53" s="18">
        <v>38</v>
      </c>
      <c r="T53" s="18">
        <v>113</v>
      </c>
      <c r="U53" s="18">
        <v>1</v>
      </c>
      <c r="V53" s="18">
        <v>7</v>
      </c>
      <c r="W53" s="18">
        <v>32</v>
      </c>
      <c r="X53" s="18" t="s">
        <v>355</v>
      </c>
      <c r="Y53" s="56" t="s">
        <v>356</v>
      </c>
    </row>
    <row r="54" s="3" customFormat="1" ht="59" customHeight="1" spans="1:25">
      <c r="A54" s="19">
        <v>47</v>
      </c>
      <c r="B54" s="18" t="s">
        <v>12</v>
      </c>
      <c r="C54" s="18" t="s">
        <v>22</v>
      </c>
      <c r="D54" s="18" t="s">
        <v>23</v>
      </c>
      <c r="E54" s="18" t="s">
        <v>357</v>
      </c>
      <c r="F54" s="18" t="s">
        <v>358</v>
      </c>
      <c r="G54" s="18" t="s">
        <v>359</v>
      </c>
      <c r="H54" s="18" t="s">
        <v>93</v>
      </c>
      <c r="I54" s="37">
        <v>45717</v>
      </c>
      <c r="J54" s="37">
        <v>45870</v>
      </c>
      <c r="K54" s="18" t="s">
        <v>183</v>
      </c>
      <c r="L54" s="18" t="s">
        <v>360</v>
      </c>
      <c r="M54" s="27" t="s">
        <v>361</v>
      </c>
      <c r="N54" s="18" t="s">
        <v>362</v>
      </c>
      <c r="O54" s="18">
        <v>20</v>
      </c>
      <c r="P54" s="18">
        <v>20</v>
      </c>
      <c r="Q54" s="40">
        <f t="shared" si="2"/>
        <v>0</v>
      </c>
      <c r="R54" s="18">
        <v>1</v>
      </c>
      <c r="S54" s="18">
        <v>165</v>
      </c>
      <c r="T54" s="18">
        <v>612</v>
      </c>
      <c r="U54" s="18">
        <v>1</v>
      </c>
      <c r="V54" s="18">
        <v>52</v>
      </c>
      <c r="W54" s="18">
        <v>165</v>
      </c>
      <c r="X54" s="18" t="s">
        <v>363</v>
      </c>
      <c r="Y54" s="56" t="s">
        <v>364</v>
      </c>
    </row>
    <row r="55" s="3" customFormat="1" ht="59" customHeight="1" spans="1:25">
      <c r="A55" s="19">
        <v>48</v>
      </c>
      <c r="B55" s="18" t="s">
        <v>12</v>
      </c>
      <c r="C55" s="18" t="s">
        <v>22</v>
      </c>
      <c r="D55" s="18" t="s">
        <v>23</v>
      </c>
      <c r="E55" s="18" t="s">
        <v>357</v>
      </c>
      <c r="F55" s="18" t="s">
        <v>365</v>
      </c>
      <c r="G55" s="18" t="s">
        <v>366</v>
      </c>
      <c r="H55" s="18" t="s">
        <v>93</v>
      </c>
      <c r="I55" s="29" t="s">
        <v>206</v>
      </c>
      <c r="J55" s="29" t="s">
        <v>207</v>
      </c>
      <c r="K55" s="18" t="s">
        <v>208</v>
      </c>
      <c r="L55" s="18" t="s">
        <v>360</v>
      </c>
      <c r="M55" s="27" t="s">
        <v>367</v>
      </c>
      <c r="N55" s="18">
        <v>12</v>
      </c>
      <c r="O55" s="18">
        <v>12</v>
      </c>
      <c r="P55" s="18">
        <v>12</v>
      </c>
      <c r="Q55" s="40">
        <f t="shared" si="2"/>
        <v>0</v>
      </c>
      <c r="R55" s="18">
        <v>1</v>
      </c>
      <c r="S55" s="18">
        <v>100</v>
      </c>
      <c r="T55" s="18">
        <v>320</v>
      </c>
      <c r="U55" s="18">
        <v>1</v>
      </c>
      <c r="V55" s="18">
        <v>16</v>
      </c>
      <c r="W55" s="18">
        <v>80</v>
      </c>
      <c r="X55" s="18" t="s">
        <v>368</v>
      </c>
      <c r="Y55" s="56" t="s">
        <v>368</v>
      </c>
    </row>
    <row r="56" s="3" customFormat="1" ht="63" customHeight="1" spans="1:25">
      <c r="A56" s="19">
        <v>49</v>
      </c>
      <c r="B56" s="18" t="s">
        <v>12</v>
      </c>
      <c r="C56" s="18" t="s">
        <v>22</v>
      </c>
      <c r="D56" s="18" t="s">
        <v>23</v>
      </c>
      <c r="E56" s="18" t="s">
        <v>369</v>
      </c>
      <c r="F56" s="18" t="s">
        <v>370</v>
      </c>
      <c r="G56" s="18" t="s">
        <v>371</v>
      </c>
      <c r="H56" s="18" t="s">
        <v>93</v>
      </c>
      <c r="I56" s="37">
        <v>45658</v>
      </c>
      <c r="J56" s="37" t="s">
        <v>372</v>
      </c>
      <c r="K56" s="18" t="s">
        <v>183</v>
      </c>
      <c r="L56" s="18" t="s">
        <v>373</v>
      </c>
      <c r="M56" s="27" t="s">
        <v>374</v>
      </c>
      <c r="N56" s="18">
        <v>30</v>
      </c>
      <c r="O56" s="18">
        <v>30</v>
      </c>
      <c r="P56" s="18">
        <v>30</v>
      </c>
      <c r="Q56" s="40">
        <f t="shared" si="2"/>
        <v>0</v>
      </c>
      <c r="R56" s="18">
        <v>1</v>
      </c>
      <c r="S56" s="18">
        <v>130</v>
      </c>
      <c r="T56" s="18">
        <v>518</v>
      </c>
      <c r="U56" s="18">
        <v>1</v>
      </c>
      <c r="V56" s="18">
        <v>42</v>
      </c>
      <c r="W56" s="18">
        <v>132</v>
      </c>
      <c r="X56" s="18" t="s">
        <v>375</v>
      </c>
      <c r="Y56" s="56" t="s">
        <v>376</v>
      </c>
    </row>
    <row r="57" s="3" customFormat="1" ht="63" customHeight="1" spans="1:25">
      <c r="A57" s="19">
        <v>50</v>
      </c>
      <c r="B57" s="18" t="s">
        <v>12</v>
      </c>
      <c r="C57" s="18" t="s">
        <v>24</v>
      </c>
      <c r="D57" s="20" t="s">
        <v>26</v>
      </c>
      <c r="E57" s="18" t="s">
        <v>377</v>
      </c>
      <c r="F57" s="18" t="s">
        <v>378</v>
      </c>
      <c r="G57" s="18" t="s">
        <v>379</v>
      </c>
      <c r="H57" s="18" t="s">
        <v>93</v>
      </c>
      <c r="I57" s="37">
        <v>45597</v>
      </c>
      <c r="J57" s="37">
        <v>45962</v>
      </c>
      <c r="K57" s="18" t="s">
        <v>94</v>
      </c>
      <c r="L57" s="18" t="s">
        <v>380</v>
      </c>
      <c r="M57" s="27" t="s">
        <v>381</v>
      </c>
      <c r="N57" s="18" t="s">
        <v>382</v>
      </c>
      <c r="O57" s="18">
        <v>1700</v>
      </c>
      <c r="P57" s="18">
        <v>1700</v>
      </c>
      <c r="Q57" s="40">
        <f t="shared" si="2"/>
        <v>0</v>
      </c>
      <c r="R57" s="18">
        <v>148</v>
      </c>
      <c r="S57" s="18">
        <v>450</v>
      </c>
      <c r="T57" s="18">
        <v>1491</v>
      </c>
      <c r="U57" s="18">
        <v>20</v>
      </c>
      <c r="V57" s="18">
        <v>50</v>
      </c>
      <c r="W57" s="18">
        <v>120</v>
      </c>
      <c r="X57" s="18" t="s">
        <v>383</v>
      </c>
      <c r="Y57" s="56" t="s">
        <v>383</v>
      </c>
    </row>
    <row r="58" s="3" customFormat="1" ht="113" customHeight="1" spans="1:25">
      <c r="A58" s="19">
        <v>51</v>
      </c>
      <c r="B58" s="18" t="s">
        <v>12</v>
      </c>
      <c r="C58" s="18" t="s">
        <v>24</v>
      </c>
      <c r="D58" s="18" t="s">
        <v>26</v>
      </c>
      <c r="E58" s="18" t="s">
        <v>137</v>
      </c>
      <c r="F58" s="18" t="s">
        <v>117</v>
      </c>
      <c r="G58" s="27" t="s">
        <v>384</v>
      </c>
      <c r="H58" s="18" t="s">
        <v>93</v>
      </c>
      <c r="I58" s="37">
        <v>45658</v>
      </c>
      <c r="J58" s="37">
        <v>46011</v>
      </c>
      <c r="K58" s="18" t="s">
        <v>94</v>
      </c>
      <c r="L58" s="18" t="s">
        <v>385</v>
      </c>
      <c r="M58" s="27" t="s">
        <v>386</v>
      </c>
      <c r="N58" s="18" t="s">
        <v>387</v>
      </c>
      <c r="O58" s="40">
        <v>100</v>
      </c>
      <c r="P58" s="40">
        <v>100</v>
      </c>
      <c r="Q58" s="40">
        <f t="shared" si="2"/>
        <v>0</v>
      </c>
      <c r="R58" s="18">
        <v>50</v>
      </c>
      <c r="S58" s="18">
        <v>400</v>
      </c>
      <c r="T58" s="18">
        <v>1400</v>
      </c>
      <c r="U58" s="49">
        <v>15</v>
      </c>
      <c r="V58" s="49">
        <v>76</v>
      </c>
      <c r="W58" s="49">
        <v>253</v>
      </c>
      <c r="X58" s="27" t="s">
        <v>388</v>
      </c>
      <c r="Y58" s="58" t="s">
        <v>389</v>
      </c>
    </row>
    <row r="59" s="3" customFormat="1" ht="66" customHeight="1" spans="1:25">
      <c r="A59" s="19">
        <v>52</v>
      </c>
      <c r="B59" s="18" t="s">
        <v>12</v>
      </c>
      <c r="C59" s="18" t="s">
        <v>24</v>
      </c>
      <c r="D59" s="18" t="s">
        <v>25</v>
      </c>
      <c r="E59" s="18" t="s">
        <v>298</v>
      </c>
      <c r="F59" s="18" t="s">
        <v>304</v>
      </c>
      <c r="G59" s="18" t="s">
        <v>390</v>
      </c>
      <c r="H59" s="18" t="s">
        <v>93</v>
      </c>
      <c r="I59" s="37">
        <v>45717</v>
      </c>
      <c r="J59" s="37">
        <v>45931</v>
      </c>
      <c r="K59" s="18" t="s">
        <v>183</v>
      </c>
      <c r="L59" s="18" t="s">
        <v>301</v>
      </c>
      <c r="M59" s="27" t="s">
        <v>391</v>
      </c>
      <c r="N59" s="18" t="s">
        <v>307</v>
      </c>
      <c r="O59" s="18">
        <v>20</v>
      </c>
      <c r="P59" s="18">
        <v>20</v>
      </c>
      <c r="Q59" s="40">
        <f t="shared" si="2"/>
        <v>0</v>
      </c>
      <c r="R59" s="18">
        <v>1</v>
      </c>
      <c r="S59" s="18">
        <v>76</v>
      </c>
      <c r="T59" s="18">
        <v>160</v>
      </c>
      <c r="U59" s="18">
        <v>1</v>
      </c>
      <c r="V59" s="18">
        <v>110</v>
      </c>
      <c r="W59" s="18">
        <v>423</v>
      </c>
      <c r="X59" s="27" t="s">
        <v>392</v>
      </c>
      <c r="Y59" s="58" t="s">
        <v>393</v>
      </c>
    </row>
    <row r="60" s="3" customFormat="1" ht="66" customHeight="1" spans="1:25">
      <c r="A60" s="19">
        <v>53</v>
      </c>
      <c r="B60" s="18" t="s">
        <v>12</v>
      </c>
      <c r="C60" s="18" t="s">
        <v>24</v>
      </c>
      <c r="D60" s="18" t="s">
        <v>26</v>
      </c>
      <c r="E60" s="18" t="s">
        <v>153</v>
      </c>
      <c r="F60" s="18" t="s">
        <v>394</v>
      </c>
      <c r="G60" s="18" t="s">
        <v>395</v>
      </c>
      <c r="H60" s="18" t="s">
        <v>93</v>
      </c>
      <c r="I60" s="34" t="s">
        <v>396</v>
      </c>
      <c r="J60" s="34" t="s">
        <v>165</v>
      </c>
      <c r="K60" s="21" t="s">
        <v>147</v>
      </c>
      <c r="L60" s="18" t="s">
        <v>153</v>
      </c>
      <c r="M60" s="27" t="s">
        <v>394</v>
      </c>
      <c r="N60" s="18" t="s">
        <v>330</v>
      </c>
      <c r="O60" s="18">
        <v>40</v>
      </c>
      <c r="P60" s="18">
        <v>40</v>
      </c>
      <c r="Q60" s="40">
        <f t="shared" si="2"/>
        <v>0</v>
      </c>
      <c r="R60" s="18">
        <v>4</v>
      </c>
      <c r="S60" s="18">
        <v>40</v>
      </c>
      <c r="T60" s="18">
        <v>90</v>
      </c>
      <c r="U60" s="18">
        <v>2</v>
      </c>
      <c r="V60" s="18">
        <v>5</v>
      </c>
      <c r="W60" s="18">
        <v>10</v>
      </c>
      <c r="X60" s="18" t="s">
        <v>397</v>
      </c>
      <c r="Y60" s="56" t="s">
        <v>398</v>
      </c>
    </row>
    <row r="61" s="3" customFormat="1" ht="66" customHeight="1" spans="1:25">
      <c r="A61" s="19">
        <v>54</v>
      </c>
      <c r="B61" s="18" t="s">
        <v>12</v>
      </c>
      <c r="C61" s="23" t="s">
        <v>24</v>
      </c>
      <c r="D61" s="23" t="s">
        <v>26</v>
      </c>
      <c r="E61" s="18" t="s">
        <v>174</v>
      </c>
      <c r="F61" s="18" t="s">
        <v>175</v>
      </c>
      <c r="G61" s="18" t="s">
        <v>399</v>
      </c>
      <c r="H61" s="18" t="s">
        <v>93</v>
      </c>
      <c r="I61" s="33">
        <v>45689</v>
      </c>
      <c r="J61" s="33">
        <v>45809</v>
      </c>
      <c r="K61" s="18" t="s">
        <v>183</v>
      </c>
      <c r="L61" s="18" t="s">
        <v>177</v>
      </c>
      <c r="M61" s="27" t="s">
        <v>400</v>
      </c>
      <c r="N61" s="18" t="s">
        <v>160</v>
      </c>
      <c r="O61" s="18">
        <v>20</v>
      </c>
      <c r="P61" s="18">
        <v>20</v>
      </c>
      <c r="Q61" s="40">
        <f t="shared" si="2"/>
        <v>0</v>
      </c>
      <c r="R61" s="18">
        <v>1</v>
      </c>
      <c r="S61" s="18">
        <v>60</v>
      </c>
      <c r="T61" s="18">
        <v>180</v>
      </c>
      <c r="U61" s="18">
        <v>1</v>
      </c>
      <c r="V61" s="18">
        <v>10</v>
      </c>
      <c r="W61" s="18">
        <v>28</v>
      </c>
      <c r="X61" s="27" t="s">
        <v>185</v>
      </c>
      <c r="Y61" s="58" t="s">
        <v>186</v>
      </c>
    </row>
    <row r="62" s="3" customFormat="1" ht="75" customHeight="1" spans="1:25">
      <c r="A62" s="19">
        <v>55</v>
      </c>
      <c r="B62" s="18" t="s">
        <v>12</v>
      </c>
      <c r="C62" s="18" t="s">
        <v>24</v>
      </c>
      <c r="D62" s="18" t="s">
        <v>26</v>
      </c>
      <c r="E62" s="25" t="s">
        <v>116</v>
      </c>
      <c r="F62" s="18" t="s">
        <v>401</v>
      </c>
      <c r="G62" s="27" t="s">
        <v>402</v>
      </c>
      <c r="H62" s="18" t="s">
        <v>93</v>
      </c>
      <c r="I62" s="37">
        <v>45658</v>
      </c>
      <c r="J62" s="37">
        <v>46011</v>
      </c>
      <c r="K62" s="18" t="s">
        <v>94</v>
      </c>
      <c r="L62" s="18" t="s">
        <v>94</v>
      </c>
      <c r="M62" s="27" t="s">
        <v>403</v>
      </c>
      <c r="N62" s="18" t="s">
        <v>404</v>
      </c>
      <c r="O62" s="40">
        <v>1100</v>
      </c>
      <c r="P62" s="40">
        <v>1100</v>
      </c>
      <c r="Q62" s="40">
        <f t="shared" si="2"/>
        <v>0</v>
      </c>
      <c r="R62" s="18">
        <v>12</v>
      </c>
      <c r="S62" s="18">
        <v>2468</v>
      </c>
      <c r="T62" s="18">
        <v>6350</v>
      </c>
      <c r="U62" s="18">
        <v>9</v>
      </c>
      <c r="V62" s="18">
        <v>1620</v>
      </c>
      <c r="W62" s="18">
        <v>4212</v>
      </c>
      <c r="X62" s="27" t="s">
        <v>405</v>
      </c>
      <c r="Y62" s="58" t="s">
        <v>406</v>
      </c>
    </row>
    <row r="63" s="3" customFormat="1" ht="75" customHeight="1" spans="1:25">
      <c r="A63" s="19">
        <v>56</v>
      </c>
      <c r="B63" s="18" t="s">
        <v>12</v>
      </c>
      <c r="C63" s="18" t="s">
        <v>24</v>
      </c>
      <c r="D63" s="18" t="s">
        <v>26</v>
      </c>
      <c r="E63" s="25" t="s">
        <v>116</v>
      </c>
      <c r="F63" s="18" t="s">
        <v>401</v>
      </c>
      <c r="G63" s="27" t="s">
        <v>407</v>
      </c>
      <c r="H63" s="18" t="s">
        <v>93</v>
      </c>
      <c r="I63" s="37">
        <v>45658</v>
      </c>
      <c r="J63" s="37">
        <v>46011</v>
      </c>
      <c r="K63" s="18" t="s">
        <v>94</v>
      </c>
      <c r="L63" s="18" t="s">
        <v>94</v>
      </c>
      <c r="M63" s="27" t="s">
        <v>408</v>
      </c>
      <c r="N63" s="18" t="s">
        <v>409</v>
      </c>
      <c r="O63" s="42">
        <v>650</v>
      </c>
      <c r="P63" s="42">
        <v>650</v>
      </c>
      <c r="Q63" s="40">
        <f t="shared" si="2"/>
        <v>0</v>
      </c>
      <c r="R63" s="49"/>
      <c r="S63" s="49">
        <v>2765</v>
      </c>
      <c r="T63" s="49">
        <v>6428</v>
      </c>
      <c r="U63" s="49"/>
      <c r="V63" s="49">
        <v>1261</v>
      </c>
      <c r="W63" s="49">
        <v>3615</v>
      </c>
      <c r="X63" s="27" t="s">
        <v>410</v>
      </c>
      <c r="Y63" s="58" t="s">
        <v>406</v>
      </c>
    </row>
    <row r="64" s="3" customFormat="1" ht="105" customHeight="1" spans="1:25">
      <c r="A64" s="19">
        <v>57</v>
      </c>
      <c r="B64" s="18" t="s">
        <v>12</v>
      </c>
      <c r="C64" s="18" t="s">
        <v>24</v>
      </c>
      <c r="D64" s="18" t="s">
        <v>26</v>
      </c>
      <c r="E64" s="25" t="s">
        <v>116</v>
      </c>
      <c r="F64" s="18" t="s">
        <v>401</v>
      </c>
      <c r="G64" s="27" t="s">
        <v>411</v>
      </c>
      <c r="H64" s="18" t="s">
        <v>93</v>
      </c>
      <c r="I64" s="37">
        <v>45658</v>
      </c>
      <c r="J64" s="37">
        <v>46011</v>
      </c>
      <c r="K64" s="18" t="s">
        <v>94</v>
      </c>
      <c r="L64" s="18" t="s">
        <v>94</v>
      </c>
      <c r="M64" s="27" t="s">
        <v>412</v>
      </c>
      <c r="N64" s="18" t="s">
        <v>413</v>
      </c>
      <c r="O64" s="42">
        <v>100</v>
      </c>
      <c r="P64" s="42">
        <v>100</v>
      </c>
      <c r="Q64" s="40">
        <f t="shared" si="2"/>
        <v>0</v>
      </c>
      <c r="R64" s="49"/>
      <c r="S64" s="49"/>
      <c r="T64" s="49"/>
      <c r="U64" s="49"/>
      <c r="V64" s="49">
        <v>220</v>
      </c>
      <c r="W64" s="49">
        <v>670</v>
      </c>
      <c r="X64" s="27" t="s">
        <v>414</v>
      </c>
      <c r="Y64" s="58" t="s">
        <v>412</v>
      </c>
    </row>
    <row r="65" s="3" customFormat="1" ht="66" customHeight="1" spans="1:25">
      <c r="A65" s="19">
        <v>58</v>
      </c>
      <c r="B65" s="18" t="s">
        <v>12</v>
      </c>
      <c r="C65" s="22" t="s">
        <v>24</v>
      </c>
      <c r="D65" s="22" t="s">
        <v>26</v>
      </c>
      <c r="E65" s="26" t="s">
        <v>123</v>
      </c>
      <c r="F65" s="22" t="s">
        <v>193</v>
      </c>
      <c r="G65" s="22" t="s">
        <v>415</v>
      </c>
      <c r="H65" s="22" t="s">
        <v>93</v>
      </c>
      <c r="I65" s="36">
        <v>45658</v>
      </c>
      <c r="J65" s="36">
        <v>45809</v>
      </c>
      <c r="K65" s="18" t="s">
        <v>183</v>
      </c>
      <c r="L65" s="22" t="s">
        <v>126</v>
      </c>
      <c r="M65" s="43" t="s">
        <v>416</v>
      </c>
      <c r="N65" s="22" t="s">
        <v>417</v>
      </c>
      <c r="O65" s="22">
        <v>44</v>
      </c>
      <c r="P65" s="22">
        <v>44</v>
      </c>
      <c r="Q65" s="40">
        <f t="shared" si="2"/>
        <v>0</v>
      </c>
      <c r="R65" s="50">
        <v>1</v>
      </c>
      <c r="S65" s="50">
        <v>52</v>
      </c>
      <c r="T65" s="50">
        <v>198</v>
      </c>
      <c r="U65" s="50">
        <v>1</v>
      </c>
      <c r="V65" s="50">
        <v>22</v>
      </c>
      <c r="W65" s="50">
        <v>68</v>
      </c>
      <c r="X65" s="74" t="s">
        <v>418</v>
      </c>
      <c r="Y65" s="75" t="s">
        <v>389</v>
      </c>
    </row>
    <row r="66" s="3" customFormat="1" ht="66" customHeight="1" spans="1:25">
      <c r="A66" s="19">
        <v>59</v>
      </c>
      <c r="B66" s="18" t="s">
        <v>12</v>
      </c>
      <c r="C66" s="21" t="s">
        <v>24</v>
      </c>
      <c r="D66" s="21" t="s">
        <v>26</v>
      </c>
      <c r="E66" s="21"/>
      <c r="F66" s="21"/>
      <c r="G66" s="63" t="s">
        <v>419</v>
      </c>
      <c r="H66" s="21" t="s">
        <v>93</v>
      </c>
      <c r="I66" s="65">
        <v>45658</v>
      </c>
      <c r="J66" s="65">
        <v>45992</v>
      </c>
      <c r="K66" s="21" t="s">
        <v>420</v>
      </c>
      <c r="L66" s="63" t="s">
        <v>421</v>
      </c>
      <c r="M66" s="66" t="s">
        <v>422</v>
      </c>
      <c r="N66" s="44">
        <v>65</v>
      </c>
      <c r="O66" s="44">
        <v>65</v>
      </c>
      <c r="P66" s="44">
        <v>60</v>
      </c>
      <c r="Q66" s="40">
        <f t="shared" si="2"/>
        <v>5</v>
      </c>
      <c r="R66" s="18"/>
      <c r="S66" s="44">
        <v>30</v>
      </c>
      <c r="T66" s="44">
        <v>140</v>
      </c>
      <c r="U66" s="18"/>
      <c r="V66" s="44">
        <v>10</v>
      </c>
      <c r="W66" s="44">
        <v>42</v>
      </c>
      <c r="X66" s="46" t="s">
        <v>423</v>
      </c>
      <c r="Y66" s="62" t="s">
        <v>423</v>
      </c>
    </row>
    <row r="67" s="3" customFormat="1" ht="111" customHeight="1" spans="1:25">
      <c r="A67" s="19">
        <v>60</v>
      </c>
      <c r="B67" s="18" t="s">
        <v>12</v>
      </c>
      <c r="C67" s="21" t="s">
        <v>24</v>
      </c>
      <c r="D67" s="21" t="s">
        <v>26</v>
      </c>
      <c r="E67" s="18"/>
      <c r="F67" s="18"/>
      <c r="G67" s="63" t="s">
        <v>424</v>
      </c>
      <c r="H67" s="21" t="s">
        <v>93</v>
      </c>
      <c r="I67" s="65">
        <v>45658</v>
      </c>
      <c r="J67" s="65">
        <v>45992</v>
      </c>
      <c r="K67" s="21" t="s">
        <v>420</v>
      </c>
      <c r="L67" s="63" t="s">
        <v>425</v>
      </c>
      <c r="M67" s="67" t="s">
        <v>426</v>
      </c>
      <c r="N67" s="68">
        <v>65</v>
      </c>
      <c r="O67" s="68">
        <v>65</v>
      </c>
      <c r="P67" s="68">
        <v>60</v>
      </c>
      <c r="Q67" s="40">
        <f t="shared" si="2"/>
        <v>5</v>
      </c>
      <c r="R67" s="18"/>
      <c r="S67" s="68">
        <v>36</v>
      </c>
      <c r="T67" s="68">
        <v>150</v>
      </c>
      <c r="U67" s="18"/>
      <c r="V67" s="68">
        <v>12</v>
      </c>
      <c r="W67" s="68">
        <v>46</v>
      </c>
      <c r="X67" s="18" t="s">
        <v>427</v>
      </c>
      <c r="Y67" s="56" t="s">
        <v>427</v>
      </c>
    </row>
    <row r="68" s="3" customFormat="1" ht="111" customHeight="1" spans="1:25">
      <c r="A68" s="19">
        <v>61</v>
      </c>
      <c r="B68" s="18" t="s">
        <v>12</v>
      </c>
      <c r="C68" s="21" t="s">
        <v>24</v>
      </c>
      <c r="D68" s="21" t="s">
        <v>26</v>
      </c>
      <c r="E68" s="18"/>
      <c r="F68" s="18"/>
      <c r="G68" s="63" t="s">
        <v>428</v>
      </c>
      <c r="H68" s="21" t="s">
        <v>93</v>
      </c>
      <c r="I68" s="65">
        <v>45658</v>
      </c>
      <c r="J68" s="65">
        <v>45992</v>
      </c>
      <c r="K68" s="21" t="s">
        <v>420</v>
      </c>
      <c r="L68" s="63" t="s">
        <v>429</v>
      </c>
      <c r="M68" s="66" t="s">
        <v>430</v>
      </c>
      <c r="N68" s="44">
        <v>62</v>
      </c>
      <c r="O68" s="44">
        <v>62</v>
      </c>
      <c r="P68" s="44">
        <v>60</v>
      </c>
      <c r="Q68" s="40">
        <f t="shared" si="2"/>
        <v>2</v>
      </c>
      <c r="R68" s="18"/>
      <c r="S68" s="68">
        <v>15</v>
      </c>
      <c r="T68" s="68">
        <v>60</v>
      </c>
      <c r="U68" s="18"/>
      <c r="V68" s="68">
        <v>1</v>
      </c>
      <c r="W68" s="68">
        <v>3</v>
      </c>
      <c r="X68" s="18" t="s">
        <v>431</v>
      </c>
      <c r="Y68" s="56" t="s">
        <v>431</v>
      </c>
    </row>
    <row r="69" s="3" customFormat="1" ht="66" customHeight="1" spans="1:25">
      <c r="A69" s="19">
        <v>62</v>
      </c>
      <c r="B69" s="18" t="s">
        <v>12</v>
      </c>
      <c r="C69" s="25" t="s">
        <v>27</v>
      </c>
      <c r="D69" s="25" t="s">
        <v>27</v>
      </c>
      <c r="E69" s="25" t="s">
        <v>116</v>
      </c>
      <c r="F69" s="25" t="s">
        <v>432</v>
      </c>
      <c r="G69" s="25" t="s">
        <v>433</v>
      </c>
      <c r="H69" s="25" t="s">
        <v>93</v>
      </c>
      <c r="I69" s="37">
        <v>45748</v>
      </c>
      <c r="J69" s="37">
        <v>45991</v>
      </c>
      <c r="K69" s="18" t="s">
        <v>434</v>
      </c>
      <c r="L69" s="18" t="s">
        <v>189</v>
      </c>
      <c r="M69" s="46" t="s">
        <v>435</v>
      </c>
      <c r="N69" s="21" t="s">
        <v>436</v>
      </c>
      <c r="O69" s="21">
        <v>1350</v>
      </c>
      <c r="P69" s="21">
        <v>1350</v>
      </c>
      <c r="Q69" s="40">
        <f t="shared" si="2"/>
        <v>0</v>
      </c>
      <c r="R69" s="25">
        <v>25</v>
      </c>
      <c r="S69" s="25">
        <v>12209</v>
      </c>
      <c r="T69" s="25">
        <v>42398</v>
      </c>
      <c r="U69" s="25">
        <v>8</v>
      </c>
      <c r="V69" s="25">
        <v>2091</v>
      </c>
      <c r="W69" s="25">
        <v>7113</v>
      </c>
      <c r="X69" s="25" t="s">
        <v>437</v>
      </c>
      <c r="Y69" s="60" t="s">
        <v>438</v>
      </c>
    </row>
    <row r="70" s="3" customFormat="1" ht="66" customHeight="1" spans="1:25">
      <c r="A70" s="19">
        <v>63</v>
      </c>
      <c r="B70" s="21" t="s">
        <v>28</v>
      </c>
      <c r="C70" s="21" t="s">
        <v>29</v>
      </c>
      <c r="D70" s="21" t="s">
        <v>30</v>
      </c>
      <c r="E70" s="18" t="s">
        <v>137</v>
      </c>
      <c r="F70" s="18" t="s">
        <v>117</v>
      </c>
      <c r="G70" s="64" t="s">
        <v>439</v>
      </c>
      <c r="H70" s="21" t="s">
        <v>93</v>
      </c>
      <c r="I70" s="34">
        <v>45717</v>
      </c>
      <c r="J70" s="34">
        <v>45992</v>
      </c>
      <c r="K70" s="18" t="s">
        <v>94</v>
      </c>
      <c r="L70" s="18" t="s">
        <v>94</v>
      </c>
      <c r="M70" s="46" t="s">
        <v>440</v>
      </c>
      <c r="N70" s="21" t="s">
        <v>441</v>
      </c>
      <c r="O70" s="18">
        <v>2260</v>
      </c>
      <c r="P70" s="18">
        <v>2260</v>
      </c>
      <c r="Q70" s="40">
        <f t="shared" si="2"/>
        <v>0</v>
      </c>
      <c r="R70" s="18">
        <v>572</v>
      </c>
      <c r="S70" s="18">
        <v>4300</v>
      </c>
      <c r="T70" s="18">
        <v>15000</v>
      </c>
      <c r="U70" s="18">
        <v>572</v>
      </c>
      <c r="V70" s="18">
        <v>4300</v>
      </c>
      <c r="W70" s="18">
        <v>15000</v>
      </c>
      <c r="X70" s="46" t="s">
        <v>442</v>
      </c>
      <c r="Y70" s="58" t="s">
        <v>443</v>
      </c>
    </row>
    <row r="71" s="3" customFormat="1" ht="66" customHeight="1" spans="1:25">
      <c r="A71" s="19">
        <v>64</v>
      </c>
      <c r="B71" s="18" t="s">
        <v>31</v>
      </c>
      <c r="C71" s="18" t="s">
        <v>33</v>
      </c>
      <c r="D71" s="18" t="s">
        <v>35</v>
      </c>
      <c r="E71" s="18" t="s">
        <v>137</v>
      </c>
      <c r="F71" s="18" t="s">
        <v>117</v>
      </c>
      <c r="G71" s="27" t="s">
        <v>444</v>
      </c>
      <c r="H71" s="18" t="s">
        <v>93</v>
      </c>
      <c r="I71" s="33">
        <v>45444</v>
      </c>
      <c r="J71" s="33">
        <v>45627</v>
      </c>
      <c r="K71" s="18" t="s">
        <v>94</v>
      </c>
      <c r="L71" s="18" t="s">
        <v>94</v>
      </c>
      <c r="M71" s="27" t="s">
        <v>445</v>
      </c>
      <c r="N71" s="18" t="s">
        <v>446</v>
      </c>
      <c r="O71" s="40">
        <v>135</v>
      </c>
      <c r="P71" s="40">
        <v>135</v>
      </c>
      <c r="Q71" s="40">
        <f t="shared" si="2"/>
        <v>0</v>
      </c>
      <c r="R71" s="18">
        <v>200</v>
      </c>
      <c r="S71" s="18">
        <v>500</v>
      </c>
      <c r="T71" s="18">
        <v>1500</v>
      </c>
      <c r="U71" s="18">
        <v>70</v>
      </c>
      <c r="V71" s="18">
        <v>300</v>
      </c>
      <c r="W71" s="18">
        <v>1000</v>
      </c>
      <c r="X71" s="27" t="s">
        <v>447</v>
      </c>
      <c r="Y71" s="58" t="s">
        <v>448</v>
      </c>
    </row>
    <row r="72" s="3" customFormat="1" ht="66" customHeight="1" spans="1:25">
      <c r="A72" s="19">
        <v>65</v>
      </c>
      <c r="B72" s="18" t="s">
        <v>31</v>
      </c>
      <c r="C72" s="18" t="s">
        <v>32</v>
      </c>
      <c r="D72" s="18" t="s">
        <v>32</v>
      </c>
      <c r="E72" s="18" t="s">
        <v>203</v>
      </c>
      <c r="F72" s="18"/>
      <c r="G72" s="27" t="s">
        <v>449</v>
      </c>
      <c r="H72" s="18" t="s">
        <v>93</v>
      </c>
      <c r="I72" s="33">
        <v>45566</v>
      </c>
      <c r="J72" s="33">
        <v>46022</v>
      </c>
      <c r="K72" s="18" t="s">
        <v>94</v>
      </c>
      <c r="L72" s="18" t="s">
        <v>209</v>
      </c>
      <c r="M72" s="27" t="s">
        <v>450</v>
      </c>
      <c r="N72" s="18" t="s">
        <v>451</v>
      </c>
      <c r="O72" s="40">
        <v>49.68</v>
      </c>
      <c r="P72" s="40">
        <v>49.68</v>
      </c>
      <c r="Q72" s="40">
        <f t="shared" si="2"/>
        <v>0</v>
      </c>
      <c r="R72" s="18">
        <v>22</v>
      </c>
      <c r="S72" s="18">
        <v>91</v>
      </c>
      <c r="T72" s="18">
        <v>312</v>
      </c>
      <c r="U72" s="18">
        <v>8</v>
      </c>
      <c r="V72" s="18">
        <v>46</v>
      </c>
      <c r="W72" s="18">
        <v>161</v>
      </c>
      <c r="X72" s="27" t="s">
        <v>452</v>
      </c>
      <c r="Y72" s="58" t="s">
        <v>453</v>
      </c>
    </row>
    <row r="73" s="3" customFormat="1" ht="67.5" customHeight="1" spans="1:25">
      <c r="A73" s="19">
        <v>66</v>
      </c>
      <c r="B73" s="18" t="s">
        <v>31</v>
      </c>
      <c r="C73" s="18" t="s">
        <v>32</v>
      </c>
      <c r="D73" s="18" t="s">
        <v>32</v>
      </c>
      <c r="E73" s="18" t="s">
        <v>454</v>
      </c>
      <c r="F73" s="18"/>
      <c r="G73" s="27" t="s">
        <v>455</v>
      </c>
      <c r="H73" s="18" t="s">
        <v>93</v>
      </c>
      <c r="I73" s="33">
        <v>45566</v>
      </c>
      <c r="J73" s="33">
        <v>46022</v>
      </c>
      <c r="K73" s="18" t="s">
        <v>94</v>
      </c>
      <c r="L73" s="18" t="s">
        <v>456</v>
      </c>
      <c r="M73" s="27" t="s">
        <v>457</v>
      </c>
      <c r="N73" s="18" t="s">
        <v>451</v>
      </c>
      <c r="O73" s="40">
        <v>17.28</v>
      </c>
      <c r="P73" s="40">
        <v>17.28</v>
      </c>
      <c r="Q73" s="40">
        <f t="shared" si="2"/>
        <v>0</v>
      </c>
      <c r="R73" s="72">
        <v>10</v>
      </c>
      <c r="S73" s="72">
        <v>31</v>
      </c>
      <c r="T73" s="72">
        <v>95</v>
      </c>
      <c r="U73" s="72">
        <v>6</v>
      </c>
      <c r="V73" s="72">
        <v>16</v>
      </c>
      <c r="W73" s="72">
        <v>56</v>
      </c>
      <c r="X73" s="27" t="s">
        <v>458</v>
      </c>
      <c r="Y73" s="58" t="s">
        <v>453</v>
      </c>
    </row>
    <row r="74" s="3" customFormat="1" ht="56.25" customHeight="1" spans="1:25">
      <c r="A74" s="19">
        <v>67</v>
      </c>
      <c r="B74" s="18" t="s">
        <v>31</v>
      </c>
      <c r="C74" s="18" t="s">
        <v>32</v>
      </c>
      <c r="D74" s="18" t="s">
        <v>32</v>
      </c>
      <c r="E74" s="18" t="s">
        <v>219</v>
      </c>
      <c r="F74" s="19"/>
      <c r="G74" s="27" t="s">
        <v>459</v>
      </c>
      <c r="H74" s="18" t="s">
        <v>93</v>
      </c>
      <c r="I74" s="33">
        <v>45566</v>
      </c>
      <c r="J74" s="33">
        <v>45627</v>
      </c>
      <c r="K74" s="18" t="s">
        <v>94</v>
      </c>
      <c r="L74" s="18" t="s">
        <v>222</v>
      </c>
      <c r="M74" s="27" t="s">
        <v>460</v>
      </c>
      <c r="N74" s="18" t="s">
        <v>451</v>
      </c>
      <c r="O74" s="42">
        <v>87.48</v>
      </c>
      <c r="P74" s="42">
        <v>87.48</v>
      </c>
      <c r="Q74" s="40">
        <f t="shared" si="2"/>
        <v>0</v>
      </c>
      <c r="R74" s="19">
        <v>35</v>
      </c>
      <c r="S74" s="19">
        <v>162</v>
      </c>
      <c r="T74" s="19">
        <v>602</v>
      </c>
      <c r="U74" s="19">
        <v>10</v>
      </c>
      <c r="V74" s="19">
        <v>81</v>
      </c>
      <c r="W74" s="19">
        <v>284</v>
      </c>
      <c r="X74" s="27" t="s">
        <v>461</v>
      </c>
      <c r="Y74" s="58" t="s">
        <v>462</v>
      </c>
    </row>
    <row r="75" s="3" customFormat="1" ht="67.5" customHeight="1" spans="1:25">
      <c r="A75" s="19">
        <v>68</v>
      </c>
      <c r="B75" s="18" t="s">
        <v>31</v>
      </c>
      <c r="C75" s="18" t="s">
        <v>32</v>
      </c>
      <c r="D75" s="18" t="s">
        <v>32</v>
      </c>
      <c r="E75" s="18" t="s">
        <v>231</v>
      </c>
      <c r="F75" s="18"/>
      <c r="G75" s="27" t="s">
        <v>463</v>
      </c>
      <c r="H75" s="18" t="s">
        <v>93</v>
      </c>
      <c r="I75" s="33">
        <v>45566</v>
      </c>
      <c r="J75" s="33">
        <v>46022</v>
      </c>
      <c r="K75" s="18" t="s">
        <v>94</v>
      </c>
      <c r="L75" s="18" t="s">
        <v>234</v>
      </c>
      <c r="M75" s="27" t="s">
        <v>464</v>
      </c>
      <c r="N75" s="18" t="s">
        <v>451</v>
      </c>
      <c r="O75" s="40">
        <v>32.4</v>
      </c>
      <c r="P75" s="40">
        <v>32.4</v>
      </c>
      <c r="Q75" s="40">
        <f t="shared" si="2"/>
        <v>0</v>
      </c>
      <c r="R75" s="18">
        <v>14</v>
      </c>
      <c r="S75" s="18">
        <v>58</v>
      </c>
      <c r="T75" s="18">
        <v>196</v>
      </c>
      <c r="U75" s="18">
        <v>6</v>
      </c>
      <c r="V75" s="18">
        <v>30</v>
      </c>
      <c r="W75" s="18">
        <v>105</v>
      </c>
      <c r="X75" s="27" t="s">
        <v>465</v>
      </c>
      <c r="Y75" s="58" t="s">
        <v>466</v>
      </c>
    </row>
    <row r="76" s="4" customFormat="1" ht="60" customHeight="1" spans="1:25">
      <c r="A76" s="19">
        <v>69</v>
      </c>
      <c r="B76" s="18" t="s">
        <v>31</v>
      </c>
      <c r="C76" s="18" t="s">
        <v>32</v>
      </c>
      <c r="D76" s="18" t="s">
        <v>32</v>
      </c>
      <c r="E76" s="18" t="s">
        <v>244</v>
      </c>
      <c r="F76" s="18"/>
      <c r="G76" s="27" t="s">
        <v>467</v>
      </c>
      <c r="H76" s="18" t="s">
        <v>93</v>
      </c>
      <c r="I76" s="33">
        <v>45566</v>
      </c>
      <c r="J76" s="33">
        <v>46022</v>
      </c>
      <c r="K76" s="18" t="s">
        <v>94</v>
      </c>
      <c r="L76" s="18" t="s">
        <v>247</v>
      </c>
      <c r="M76" s="27" t="s">
        <v>468</v>
      </c>
      <c r="N76" s="18" t="s">
        <v>451</v>
      </c>
      <c r="O76" s="40">
        <v>68.04</v>
      </c>
      <c r="P76" s="40">
        <v>68.04</v>
      </c>
      <c r="Q76" s="40">
        <f t="shared" si="2"/>
        <v>0</v>
      </c>
      <c r="R76" s="18">
        <v>27</v>
      </c>
      <c r="S76" s="18">
        <v>131</v>
      </c>
      <c r="T76" s="18">
        <v>402</v>
      </c>
      <c r="U76" s="18">
        <v>12</v>
      </c>
      <c r="V76" s="18">
        <v>63</v>
      </c>
      <c r="W76" s="18">
        <v>219</v>
      </c>
      <c r="X76" s="27" t="s">
        <v>469</v>
      </c>
      <c r="Y76" s="58" t="s">
        <v>453</v>
      </c>
    </row>
    <row r="77" s="5" customFormat="1" ht="65" customHeight="1" spans="1:25">
      <c r="A77" s="19">
        <v>70</v>
      </c>
      <c r="B77" s="18" t="s">
        <v>31</v>
      </c>
      <c r="C77" s="18" t="s">
        <v>32</v>
      </c>
      <c r="D77" s="18" t="s">
        <v>32</v>
      </c>
      <c r="E77" s="18" t="s">
        <v>259</v>
      </c>
      <c r="F77" s="18"/>
      <c r="G77" s="27" t="s">
        <v>470</v>
      </c>
      <c r="H77" s="18" t="s">
        <v>93</v>
      </c>
      <c r="I77" s="33">
        <v>45566</v>
      </c>
      <c r="J77" s="33">
        <v>46022</v>
      </c>
      <c r="K77" s="18" t="s">
        <v>94</v>
      </c>
      <c r="L77" s="20" t="s">
        <v>262</v>
      </c>
      <c r="M77" s="27" t="s">
        <v>471</v>
      </c>
      <c r="N77" s="18" t="s">
        <v>451</v>
      </c>
      <c r="O77" s="40">
        <v>50.22</v>
      </c>
      <c r="P77" s="40">
        <v>50.22</v>
      </c>
      <c r="Q77" s="40">
        <f t="shared" ref="Q77:Q108" si="3">O77-P77</f>
        <v>0</v>
      </c>
      <c r="R77" s="18">
        <v>22</v>
      </c>
      <c r="S77" s="18">
        <v>104</v>
      </c>
      <c r="T77" s="18">
        <v>423</v>
      </c>
      <c r="U77" s="18">
        <v>6</v>
      </c>
      <c r="V77" s="18">
        <v>52</v>
      </c>
      <c r="W77" s="18">
        <v>186</v>
      </c>
      <c r="X77" s="27" t="s">
        <v>472</v>
      </c>
      <c r="Y77" s="58" t="s">
        <v>453</v>
      </c>
    </row>
    <row r="78" s="5" customFormat="1" ht="69" customHeight="1" spans="1:25">
      <c r="A78" s="19">
        <v>71</v>
      </c>
      <c r="B78" s="18" t="s">
        <v>31</v>
      </c>
      <c r="C78" s="18" t="s">
        <v>32</v>
      </c>
      <c r="D78" s="18" t="s">
        <v>32</v>
      </c>
      <c r="E78" s="18" t="s">
        <v>144</v>
      </c>
      <c r="F78" s="18"/>
      <c r="G78" s="27" t="s">
        <v>473</v>
      </c>
      <c r="H78" s="18" t="s">
        <v>93</v>
      </c>
      <c r="I78" s="33">
        <v>45566</v>
      </c>
      <c r="J78" s="33">
        <v>45627</v>
      </c>
      <c r="K78" s="18" t="s">
        <v>94</v>
      </c>
      <c r="L78" s="18" t="s">
        <v>148</v>
      </c>
      <c r="M78" s="27" t="s">
        <v>474</v>
      </c>
      <c r="N78" s="18" t="s">
        <v>451</v>
      </c>
      <c r="O78" s="40">
        <v>21.6</v>
      </c>
      <c r="P78" s="40">
        <v>21.6</v>
      </c>
      <c r="Q78" s="40">
        <f t="shared" si="3"/>
        <v>0</v>
      </c>
      <c r="R78" s="18">
        <v>12</v>
      </c>
      <c r="S78" s="18">
        <v>21</v>
      </c>
      <c r="T78" s="18">
        <v>69</v>
      </c>
      <c r="U78" s="18">
        <v>6</v>
      </c>
      <c r="V78" s="18">
        <v>20</v>
      </c>
      <c r="W78" s="18">
        <v>69</v>
      </c>
      <c r="X78" s="27" t="s">
        <v>475</v>
      </c>
      <c r="Y78" s="58" t="s">
        <v>476</v>
      </c>
    </row>
    <row r="79" s="4" customFormat="1" ht="67" customHeight="1" spans="1:25">
      <c r="A79" s="19">
        <v>72</v>
      </c>
      <c r="B79" s="18" t="s">
        <v>31</v>
      </c>
      <c r="C79" s="18" t="s">
        <v>32</v>
      </c>
      <c r="D79" s="18" t="s">
        <v>32</v>
      </c>
      <c r="E79" s="18" t="s">
        <v>267</v>
      </c>
      <c r="F79" s="18"/>
      <c r="G79" s="27" t="s">
        <v>477</v>
      </c>
      <c r="H79" s="18" t="s">
        <v>93</v>
      </c>
      <c r="I79" s="33">
        <v>45566</v>
      </c>
      <c r="J79" s="33">
        <v>46022</v>
      </c>
      <c r="K79" s="18" t="s">
        <v>94</v>
      </c>
      <c r="L79" s="18" t="s">
        <v>270</v>
      </c>
      <c r="M79" s="27" t="s">
        <v>478</v>
      </c>
      <c r="N79" s="18" t="s">
        <v>451</v>
      </c>
      <c r="O79" s="40">
        <v>83.16</v>
      </c>
      <c r="P79" s="40">
        <v>83.16</v>
      </c>
      <c r="Q79" s="40">
        <f t="shared" si="3"/>
        <v>0</v>
      </c>
      <c r="R79" s="18">
        <v>34</v>
      </c>
      <c r="S79" s="18">
        <v>153</v>
      </c>
      <c r="T79" s="18">
        <v>532</v>
      </c>
      <c r="U79" s="18">
        <v>12</v>
      </c>
      <c r="V79" s="18">
        <v>77</v>
      </c>
      <c r="W79" s="18">
        <v>269</v>
      </c>
      <c r="X79" s="27" t="s">
        <v>479</v>
      </c>
      <c r="Y79" s="58" t="s">
        <v>453</v>
      </c>
    </row>
    <row r="80" s="4" customFormat="1" ht="65" customHeight="1" spans="1:25">
      <c r="A80" s="19">
        <v>73</v>
      </c>
      <c r="B80" s="18" t="s">
        <v>31</v>
      </c>
      <c r="C80" s="18" t="s">
        <v>32</v>
      </c>
      <c r="D80" s="18" t="s">
        <v>32</v>
      </c>
      <c r="E80" s="18" t="s">
        <v>480</v>
      </c>
      <c r="F80" s="18"/>
      <c r="G80" s="27" t="s">
        <v>481</v>
      </c>
      <c r="H80" s="18" t="s">
        <v>93</v>
      </c>
      <c r="I80" s="33">
        <v>45566</v>
      </c>
      <c r="J80" s="33">
        <v>46022</v>
      </c>
      <c r="K80" s="18" t="s">
        <v>94</v>
      </c>
      <c r="L80" s="18" t="s">
        <v>482</v>
      </c>
      <c r="M80" s="27" t="s">
        <v>483</v>
      </c>
      <c r="N80" s="18" t="s">
        <v>451</v>
      </c>
      <c r="O80" s="40">
        <v>74.52</v>
      </c>
      <c r="P80" s="40">
        <v>74.52</v>
      </c>
      <c r="Q80" s="40">
        <f t="shared" si="3"/>
        <v>0</v>
      </c>
      <c r="R80" s="18">
        <v>31</v>
      </c>
      <c r="S80" s="18">
        <v>72</v>
      </c>
      <c r="T80" s="18">
        <v>277</v>
      </c>
      <c r="U80" s="18">
        <v>10</v>
      </c>
      <c r="V80" s="18">
        <v>69</v>
      </c>
      <c r="W80" s="18">
        <v>277</v>
      </c>
      <c r="X80" s="27" t="s">
        <v>484</v>
      </c>
      <c r="Y80" s="58" t="s">
        <v>485</v>
      </c>
    </row>
    <row r="81" s="4" customFormat="1" ht="76" customHeight="1" spans="1:25">
      <c r="A81" s="19">
        <v>74</v>
      </c>
      <c r="B81" s="18" t="s">
        <v>31</v>
      </c>
      <c r="C81" s="18" t="s">
        <v>32</v>
      </c>
      <c r="D81" s="18" t="s">
        <v>32</v>
      </c>
      <c r="E81" s="18" t="s">
        <v>285</v>
      </c>
      <c r="F81" s="18"/>
      <c r="G81" s="27" t="s">
        <v>486</v>
      </c>
      <c r="H81" s="18" t="s">
        <v>93</v>
      </c>
      <c r="I81" s="33">
        <v>45566</v>
      </c>
      <c r="J81" s="33">
        <v>46022</v>
      </c>
      <c r="K81" s="18" t="s">
        <v>94</v>
      </c>
      <c r="L81" s="18" t="s">
        <v>289</v>
      </c>
      <c r="M81" s="27" t="s">
        <v>487</v>
      </c>
      <c r="N81" s="18" t="s">
        <v>451</v>
      </c>
      <c r="O81" s="40">
        <v>66.96</v>
      </c>
      <c r="P81" s="40">
        <v>66.96</v>
      </c>
      <c r="Q81" s="40">
        <f t="shared" si="3"/>
        <v>0</v>
      </c>
      <c r="R81" s="18">
        <v>25</v>
      </c>
      <c r="S81" s="18">
        <v>122</v>
      </c>
      <c r="T81" s="18">
        <v>495</v>
      </c>
      <c r="U81" s="18">
        <v>6</v>
      </c>
      <c r="V81" s="18">
        <v>62</v>
      </c>
      <c r="W81" s="18">
        <v>217</v>
      </c>
      <c r="X81" s="27" t="s">
        <v>488</v>
      </c>
      <c r="Y81" s="58" t="s">
        <v>453</v>
      </c>
    </row>
    <row r="82" s="4" customFormat="1" ht="60" customHeight="1" spans="1:25">
      <c r="A82" s="19">
        <v>75</v>
      </c>
      <c r="B82" s="18" t="s">
        <v>31</v>
      </c>
      <c r="C82" s="18" t="s">
        <v>32</v>
      </c>
      <c r="D82" s="18" t="s">
        <v>32</v>
      </c>
      <c r="E82" s="18" t="s">
        <v>489</v>
      </c>
      <c r="F82" s="18"/>
      <c r="G82" s="27" t="s">
        <v>490</v>
      </c>
      <c r="H82" s="18" t="s">
        <v>93</v>
      </c>
      <c r="I82" s="33">
        <v>45566</v>
      </c>
      <c r="J82" s="33">
        <v>45627</v>
      </c>
      <c r="K82" s="18" t="s">
        <v>94</v>
      </c>
      <c r="L82" s="18" t="s">
        <v>491</v>
      </c>
      <c r="M82" s="27" t="s">
        <v>492</v>
      </c>
      <c r="N82" s="18" t="s">
        <v>451</v>
      </c>
      <c r="O82" s="40">
        <v>29.16</v>
      </c>
      <c r="P82" s="40">
        <v>29.16</v>
      </c>
      <c r="Q82" s="40">
        <f t="shared" si="3"/>
        <v>0</v>
      </c>
      <c r="R82" s="72">
        <v>15</v>
      </c>
      <c r="S82" s="72">
        <v>55</v>
      </c>
      <c r="T82" s="72">
        <v>210</v>
      </c>
      <c r="U82" s="72">
        <v>7</v>
      </c>
      <c r="V82" s="72">
        <v>27</v>
      </c>
      <c r="W82" s="72">
        <v>95</v>
      </c>
      <c r="X82" s="27" t="s">
        <v>493</v>
      </c>
      <c r="Y82" s="58" t="s">
        <v>494</v>
      </c>
    </row>
    <row r="83" s="5" customFormat="1" ht="50" customHeight="1" spans="1:25">
      <c r="A83" s="19">
        <v>76</v>
      </c>
      <c r="B83" s="18" t="s">
        <v>31</v>
      </c>
      <c r="C83" s="18" t="s">
        <v>32</v>
      </c>
      <c r="D83" s="18" t="s">
        <v>32</v>
      </c>
      <c r="E83" s="18" t="s">
        <v>495</v>
      </c>
      <c r="F83" s="19"/>
      <c r="G83" s="27" t="s">
        <v>496</v>
      </c>
      <c r="H83" s="18" t="s">
        <v>93</v>
      </c>
      <c r="I83" s="33">
        <v>45566</v>
      </c>
      <c r="J83" s="33">
        <v>46022</v>
      </c>
      <c r="K83" s="18" t="s">
        <v>94</v>
      </c>
      <c r="L83" s="18" t="s">
        <v>497</v>
      </c>
      <c r="M83" s="27" t="s">
        <v>498</v>
      </c>
      <c r="N83" s="18" t="s">
        <v>451</v>
      </c>
      <c r="O83" s="42">
        <v>18.36</v>
      </c>
      <c r="P83" s="42">
        <v>18.36</v>
      </c>
      <c r="Q83" s="40">
        <f t="shared" si="3"/>
        <v>0</v>
      </c>
      <c r="R83" s="19">
        <v>10</v>
      </c>
      <c r="S83" s="19">
        <v>159</v>
      </c>
      <c r="T83" s="19">
        <v>426</v>
      </c>
      <c r="U83" s="19">
        <v>10</v>
      </c>
      <c r="V83" s="19">
        <v>17</v>
      </c>
      <c r="W83" s="19">
        <v>59</v>
      </c>
      <c r="X83" s="27" t="s">
        <v>499</v>
      </c>
      <c r="Y83" s="58" t="s">
        <v>453</v>
      </c>
    </row>
    <row r="84" s="5" customFormat="1" ht="57" customHeight="1" spans="1:25">
      <c r="A84" s="19">
        <v>77</v>
      </c>
      <c r="B84" s="18" t="s">
        <v>31</v>
      </c>
      <c r="C84" s="18" t="s">
        <v>32</v>
      </c>
      <c r="D84" s="18" t="s">
        <v>32</v>
      </c>
      <c r="E84" s="18" t="s">
        <v>500</v>
      </c>
      <c r="F84" s="18"/>
      <c r="G84" s="27" t="s">
        <v>501</v>
      </c>
      <c r="H84" s="18" t="s">
        <v>93</v>
      </c>
      <c r="I84" s="33">
        <v>45566</v>
      </c>
      <c r="J84" s="33">
        <v>46022</v>
      </c>
      <c r="K84" s="18" t="s">
        <v>94</v>
      </c>
      <c r="L84" s="18" t="s">
        <v>502</v>
      </c>
      <c r="M84" s="27" t="s">
        <v>503</v>
      </c>
      <c r="N84" s="18" t="s">
        <v>451</v>
      </c>
      <c r="O84" s="42">
        <v>37.8</v>
      </c>
      <c r="P84" s="42">
        <v>37.8</v>
      </c>
      <c r="Q84" s="40">
        <f t="shared" si="3"/>
        <v>0</v>
      </c>
      <c r="R84" s="19">
        <v>13</v>
      </c>
      <c r="S84" s="19">
        <v>37</v>
      </c>
      <c r="T84" s="19">
        <v>153</v>
      </c>
      <c r="U84" s="19">
        <v>4</v>
      </c>
      <c r="V84" s="19">
        <v>35</v>
      </c>
      <c r="W84" s="19">
        <v>153</v>
      </c>
      <c r="X84" s="27" t="s">
        <v>504</v>
      </c>
      <c r="Y84" s="58" t="s">
        <v>505</v>
      </c>
    </row>
    <row r="85" s="6" customFormat="1" ht="53.25" customHeight="1" spans="1:25">
      <c r="A85" s="19">
        <v>78</v>
      </c>
      <c r="B85" s="18" t="s">
        <v>31</v>
      </c>
      <c r="C85" s="18" t="s">
        <v>32</v>
      </c>
      <c r="D85" s="18" t="s">
        <v>32</v>
      </c>
      <c r="E85" s="18" t="s">
        <v>90</v>
      </c>
      <c r="F85" s="18"/>
      <c r="G85" s="27" t="s">
        <v>506</v>
      </c>
      <c r="H85" s="18" t="s">
        <v>93</v>
      </c>
      <c r="I85" s="33">
        <v>45566</v>
      </c>
      <c r="J85" s="33">
        <v>46022</v>
      </c>
      <c r="K85" s="18" t="s">
        <v>94</v>
      </c>
      <c r="L85" s="32" t="s">
        <v>95</v>
      </c>
      <c r="M85" s="27" t="s">
        <v>507</v>
      </c>
      <c r="N85" s="18" t="s">
        <v>451</v>
      </c>
      <c r="O85" s="40">
        <v>61.56</v>
      </c>
      <c r="P85" s="40">
        <v>61.56</v>
      </c>
      <c r="Q85" s="40">
        <f t="shared" si="3"/>
        <v>0</v>
      </c>
      <c r="R85" s="18">
        <v>29</v>
      </c>
      <c r="S85" s="18">
        <v>172</v>
      </c>
      <c r="T85" s="18">
        <v>675</v>
      </c>
      <c r="U85" s="18">
        <v>7</v>
      </c>
      <c r="V85" s="18">
        <v>57</v>
      </c>
      <c r="W85" s="18">
        <v>186</v>
      </c>
      <c r="X85" s="27" t="s">
        <v>508</v>
      </c>
      <c r="Y85" s="58" t="s">
        <v>453</v>
      </c>
    </row>
    <row r="86" s="6" customFormat="1" ht="53.25" customHeight="1" spans="1:25">
      <c r="A86" s="19">
        <v>79</v>
      </c>
      <c r="B86" s="18" t="s">
        <v>31</v>
      </c>
      <c r="C86" s="18" t="s">
        <v>32</v>
      </c>
      <c r="D86" s="18" t="s">
        <v>32</v>
      </c>
      <c r="E86" s="18" t="s">
        <v>298</v>
      </c>
      <c r="F86" s="18"/>
      <c r="G86" s="27" t="s">
        <v>509</v>
      </c>
      <c r="H86" s="18" t="s">
        <v>93</v>
      </c>
      <c r="I86" s="33">
        <v>45566</v>
      </c>
      <c r="J86" s="33">
        <v>45627</v>
      </c>
      <c r="K86" s="18" t="s">
        <v>94</v>
      </c>
      <c r="L86" s="18" t="s">
        <v>301</v>
      </c>
      <c r="M86" s="27" t="s">
        <v>510</v>
      </c>
      <c r="N86" s="18" t="s">
        <v>451</v>
      </c>
      <c r="O86" s="40">
        <v>79.92</v>
      </c>
      <c r="P86" s="40">
        <v>79.92</v>
      </c>
      <c r="Q86" s="40">
        <f t="shared" si="3"/>
        <v>0</v>
      </c>
      <c r="R86" s="72">
        <v>30</v>
      </c>
      <c r="S86" s="72">
        <v>65</v>
      </c>
      <c r="T86" s="72">
        <v>207</v>
      </c>
      <c r="U86" s="72">
        <v>10</v>
      </c>
      <c r="V86" s="72">
        <v>74</v>
      </c>
      <c r="W86" s="72">
        <v>259</v>
      </c>
      <c r="X86" s="27" t="s">
        <v>511</v>
      </c>
      <c r="Y86" s="58" t="s">
        <v>453</v>
      </c>
    </row>
    <row r="87" s="6" customFormat="1" ht="53.25" customHeight="1" spans="1:25">
      <c r="A87" s="19">
        <v>80</v>
      </c>
      <c r="B87" s="18" t="s">
        <v>31</v>
      </c>
      <c r="C87" s="18" t="s">
        <v>32</v>
      </c>
      <c r="D87" s="18" t="s">
        <v>32</v>
      </c>
      <c r="E87" s="18" t="s">
        <v>153</v>
      </c>
      <c r="F87" s="18"/>
      <c r="G87" s="27" t="s">
        <v>512</v>
      </c>
      <c r="H87" s="18" t="s">
        <v>93</v>
      </c>
      <c r="I87" s="33">
        <v>45566</v>
      </c>
      <c r="J87" s="33">
        <v>46022</v>
      </c>
      <c r="K87" s="18" t="s">
        <v>94</v>
      </c>
      <c r="L87" s="18" t="s">
        <v>513</v>
      </c>
      <c r="M87" s="69" t="s">
        <v>514</v>
      </c>
      <c r="N87" s="40" t="s">
        <v>451</v>
      </c>
      <c r="O87" s="40">
        <v>29.16</v>
      </c>
      <c r="P87" s="40">
        <v>29.16</v>
      </c>
      <c r="Q87" s="40">
        <f t="shared" si="3"/>
        <v>0</v>
      </c>
      <c r="R87" s="18">
        <v>16</v>
      </c>
      <c r="S87" s="18">
        <v>54</v>
      </c>
      <c r="T87" s="18">
        <v>189</v>
      </c>
      <c r="U87" s="18">
        <v>7</v>
      </c>
      <c r="V87" s="18">
        <v>27</v>
      </c>
      <c r="W87" s="18">
        <v>93</v>
      </c>
      <c r="X87" s="27" t="s">
        <v>515</v>
      </c>
      <c r="Y87" s="58" t="s">
        <v>453</v>
      </c>
    </row>
    <row r="88" s="6" customFormat="1" ht="53.25" customHeight="1" spans="1:25">
      <c r="A88" s="19">
        <v>81</v>
      </c>
      <c r="B88" s="18" t="s">
        <v>31</v>
      </c>
      <c r="C88" s="18" t="s">
        <v>32</v>
      </c>
      <c r="D88" s="18" t="s">
        <v>32</v>
      </c>
      <c r="E88" s="18" t="s">
        <v>167</v>
      </c>
      <c r="F88" s="18"/>
      <c r="G88" s="27" t="s">
        <v>516</v>
      </c>
      <c r="H88" s="18" t="s">
        <v>93</v>
      </c>
      <c r="I88" s="33">
        <v>45566</v>
      </c>
      <c r="J88" s="33">
        <v>46022</v>
      </c>
      <c r="K88" s="18" t="s">
        <v>94</v>
      </c>
      <c r="L88" s="18" t="s">
        <v>170</v>
      </c>
      <c r="M88" s="27" t="s">
        <v>517</v>
      </c>
      <c r="N88" s="18" t="s">
        <v>451</v>
      </c>
      <c r="O88" s="40">
        <v>65.88</v>
      </c>
      <c r="P88" s="40">
        <v>65.88</v>
      </c>
      <c r="Q88" s="40">
        <f t="shared" si="3"/>
        <v>0</v>
      </c>
      <c r="R88" s="72">
        <v>30</v>
      </c>
      <c r="S88" s="72">
        <v>121</v>
      </c>
      <c r="T88" s="72">
        <v>484</v>
      </c>
      <c r="U88" s="72">
        <v>7</v>
      </c>
      <c r="V88" s="72">
        <v>61</v>
      </c>
      <c r="W88" s="72">
        <v>190</v>
      </c>
      <c r="X88" s="27" t="s">
        <v>518</v>
      </c>
      <c r="Y88" s="58" t="s">
        <v>519</v>
      </c>
    </row>
    <row r="89" s="6" customFormat="1" ht="53.25" customHeight="1" spans="1:25">
      <c r="A89" s="19">
        <v>82</v>
      </c>
      <c r="B89" s="18" t="s">
        <v>31</v>
      </c>
      <c r="C89" s="18" t="s">
        <v>32</v>
      </c>
      <c r="D89" s="18" t="s">
        <v>32</v>
      </c>
      <c r="E89" s="18" t="s">
        <v>309</v>
      </c>
      <c r="F89" s="18"/>
      <c r="G89" s="27" t="s">
        <v>520</v>
      </c>
      <c r="H89" s="18" t="s">
        <v>93</v>
      </c>
      <c r="I89" s="33">
        <v>45566</v>
      </c>
      <c r="J89" s="33">
        <v>46022</v>
      </c>
      <c r="K89" s="18" t="s">
        <v>94</v>
      </c>
      <c r="L89" s="18" t="s">
        <v>313</v>
      </c>
      <c r="M89" s="27" t="s">
        <v>521</v>
      </c>
      <c r="N89" s="19" t="s">
        <v>451</v>
      </c>
      <c r="O89" s="42">
        <v>95.04</v>
      </c>
      <c r="P89" s="42">
        <v>95.04</v>
      </c>
      <c r="Q89" s="40">
        <f t="shared" si="3"/>
        <v>0</v>
      </c>
      <c r="R89" s="19">
        <v>31</v>
      </c>
      <c r="S89" s="19">
        <v>175</v>
      </c>
      <c r="T89" s="19">
        <v>665</v>
      </c>
      <c r="U89" s="19">
        <v>14</v>
      </c>
      <c r="V89" s="19">
        <v>88</v>
      </c>
      <c r="W89" s="19">
        <v>307</v>
      </c>
      <c r="X89" s="27" t="s">
        <v>522</v>
      </c>
      <c r="Y89" s="58" t="s">
        <v>466</v>
      </c>
    </row>
    <row r="90" s="6" customFormat="1" ht="53.25" customHeight="1" spans="1:25">
      <c r="A90" s="19">
        <v>83</v>
      </c>
      <c r="B90" s="18" t="s">
        <v>31</v>
      </c>
      <c r="C90" s="18" t="s">
        <v>32</v>
      </c>
      <c r="D90" s="18" t="s">
        <v>32</v>
      </c>
      <c r="E90" s="18" t="s">
        <v>174</v>
      </c>
      <c r="F90" s="18"/>
      <c r="G90" s="27" t="s">
        <v>523</v>
      </c>
      <c r="H90" s="18" t="s">
        <v>93</v>
      </c>
      <c r="I90" s="33">
        <v>45566</v>
      </c>
      <c r="J90" s="33">
        <v>45627</v>
      </c>
      <c r="K90" s="18" t="s">
        <v>94</v>
      </c>
      <c r="L90" s="18" t="s">
        <v>177</v>
      </c>
      <c r="M90" s="69" t="s">
        <v>524</v>
      </c>
      <c r="N90" s="18" t="s">
        <v>451</v>
      </c>
      <c r="O90" s="40">
        <v>83.16</v>
      </c>
      <c r="P90" s="40">
        <v>83.16</v>
      </c>
      <c r="Q90" s="40">
        <f t="shared" si="3"/>
        <v>0</v>
      </c>
      <c r="R90" s="72">
        <v>34</v>
      </c>
      <c r="S90" s="72">
        <v>153</v>
      </c>
      <c r="T90" s="72">
        <v>153</v>
      </c>
      <c r="U90" s="29">
        <v>11</v>
      </c>
      <c r="V90" s="29">
        <v>77</v>
      </c>
      <c r="W90" s="72">
        <v>265</v>
      </c>
      <c r="X90" s="27" t="s">
        <v>525</v>
      </c>
      <c r="Y90" s="58" t="s">
        <v>453</v>
      </c>
    </row>
    <row r="91" s="6" customFormat="1" ht="53.25" customHeight="1" spans="1:25">
      <c r="A91" s="19">
        <v>84</v>
      </c>
      <c r="B91" s="18" t="s">
        <v>31</v>
      </c>
      <c r="C91" s="18" t="s">
        <v>32</v>
      </c>
      <c r="D91" s="18" t="s">
        <v>32</v>
      </c>
      <c r="E91" s="18" t="s">
        <v>526</v>
      </c>
      <c r="F91" s="18"/>
      <c r="G91" s="27" t="s">
        <v>527</v>
      </c>
      <c r="H91" s="18" t="s">
        <v>93</v>
      </c>
      <c r="I91" s="33">
        <v>45566</v>
      </c>
      <c r="J91" s="33">
        <v>46022</v>
      </c>
      <c r="K91" s="18" t="s">
        <v>94</v>
      </c>
      <c r="L91" s="18" t="s">
        <v>528</v>
      </c>
      <c r="M91" s="27" t="s">
        <v>529</v>
      </c>
      <c r="N91" s="18" t="s">
        <v>451</v>
      </c>
      <c r="O91" s="40">
        <v>44.28</v>
      </c>
      <c r="P91" s="40">
        <v>44.28</v>
      </c>
      <c r="Q91" s="40">
        <f t="shared" si="3"/>
        <v>0</v>
      </c>
      <c r="R91" s="18">
        <v>18</v>
      </c>
      <c r="S91" s="73">
        <v>82</v>
      </c>
      <c r="T91" s="73">
        <v>320</v>
      </c>
      <c r="U91" s="73">
        <v>6</v>
      </c>
      <c r="V91" s="49">
        <v>41</v>
      </c>
      <c r="W91" s="49">
        <v>143</v>
      </c>
      <c r="X91" s="27" t="s">
        <v>530</v>
      </c>
      <c r="Y91" s="58" t="s">
        <v>453</v>
      </c>
    </row>
    <row r="92" s="6" customFormat="1" ht="53.25" customHeight="1" spans="1:25">
      <c r="A92" s="19">
        <v>85</v>
      </c>
      <c r="B92" s="18" t="s">
        <v>31</v>
      </c>
      <c r="C92" s="18" t="s">
        <v>32</v>
      </c>
      <c r="D92" s="18" t="s">
        <v>32</v>
      </c>
      <c r="E92" s="18" t="s">
        <v>343</v>
      </c>
      <c r="F92" s="18"/>
      <c r="G92" s="27" t="s">
        <v>531</v>
      </c>
      <c r="H92" s="18" t="s">
        <v>93</v>
      </c>
      <c r="I92" s="33">
        <v>45566</v>
      </c>
      <c r="J92" s="33">
        <v>46022</v>
      </c>
      <c r="K92" s="18" t="s">
        <v>94</v>
      </c>
      <c r="L92" s="18" t="s">
        <v>348</v>
      </c>
      <c r="M92" s="27" t="s">
        <v>532</v>
      </c>
      <c r="N92" s="18" t="s">
        <v>533</v>
      </c>
      <c r="O92" s="40">
        <v>30.24</v>
      </c>
      <c r="P92" s="40">
        <v>30.24</v>
      </c>
      <c r="Q92" s="40">
        <f t="shared" si="3"/>
        <v>0</v>
      </c>
      <c r="R92" s="18">
        <v>15</v>
      </c>
      <c r="S92" s="18">
        <v>7489</v>
      </c>
      <c r="T92" s="18">
        <v>25620</v>
      </c>
      <c r="U92" s="18">
        <v>5</v>
      </c>
      <c r="V92" s="18">
        <v>28</v>
      </c>
      <c r="W92" s="18">
        <v>132</v>
      </c>
      <c r="X92" s="27" t="s">
        <v>534</v>
      </c>
      <c r="Y92" s="58" t="s">
        <v>453</v>
      </c>
    </row>
    <row r="93" s="1" customFormat="1" ht="62" customHeight="1" spans="1:25">
      <c r="A93" s="19">
        <v>86</v>
      </c>
      <c r="B93" s="18" t="s">
        <v>31</v>
      </c>
      <c r="C93" s="18" t="s">
        <v>32</v>
      </c>
      <c r="D93" s="18" t="s">
        <v>32</v>
      </c>
      <c r="E93" s="18" t="s">
        <v>357</v>
      </c>
      <c r="F93" s="19"/>
      <c r="G93" s="27" t="s">
        <v>535</v>
      </c>
      <c r="H93" s="18" t="s">
        <v>93</v>
      </c>
      <c r="I93" s="33">
        <v>45566</v>
      </c>
      <c r="J93" s="33">
        <v>46022</v>
      </c>
      <c r="K93" s="18" t="s">
        <v>94</v>
      </c>
      <c r="L93" s="18" t="s">
        <v>360</v>
      </c>
      <c r="M93" s="27" t="s">
        <v>536</v>
      </c>
      <c r="N93" s="18" t="s">
        <v>451</v>
      </c>
      <c r="O93" s="42">
        <v>34.56</v>
      </c>
      <c r="P93" s="42">
        <v>34.56</v>
      </c>
      <c r="Q93" s="40">
        <f t="shared" si="3"/>
        <v>0</v>
      </c>
      <c r="R93" s="19">
        <v>19</v>
      </c>
      <c r="S93" s="19">
        <v>85</v>
      </c>
      <c r="T93" s="19">
        <v>266</v>
      </c>
      <c r="U93" s="19">
        <v>7</v>
      </c>
      <c r="V93" s="19">
        <v>32</v>
      </c>
      <c r="W93" s="19">
        <v>116</v>
      </c>
      <c r="X93" s="27" t="s">
        <v>537</v>
      </c>
      <c r="Y93" s="58" t="s">
        <v>462</v>
      </c>
    </row>
    <row r="94" s="1" customFormat="1" ht="71" customHeight="1" spans="1:25">
      <c r="A94" s="19">
        <v>87</v>
      </c>
      <c r="B94" s="18" t="s">
        <v>31</v>
      </c>
      <c r="C94" s="18" t="s">
        <v>32</v>
      </c>
      <c r="D94" s="18" t="s">
        <v>32</v>
      </c>
      <c r="E94" s="18" t="s">
        <v>369</v>
      </c>
      <c r="F94" s="18"/>
      <c r="G94" s="27" t="s">
        <v>538</v>
      </c>
      <c r="H94" s="18" t="s">
        <v>93</v>
      </c>
      <c r="I94" s="33">
        <v>45566</v>
      </c>
      <c r="J94" s="33">
        <v>45627</v>
      </c>
      <c r="K94" s="18" t="s">
        <v>94</v>
      </c>
      <c r="L94" s="18" t="s">
        <v>373</v>
      </c>
      <c r="M94" s="27" t="s">
        <v>539</v>
      </c>
      <c r="N94" s="18" t="s">
        <v>451</v>
      </c>
      <c r="O94" s="40">
        <v>74.52</v>
      </c>
      <c r="P94" s="40">
        <v>74.52</v>
      </c>
      <c r="Q94" s="40">
        <f t="shared" si="3"/>
        <v>0</v>
      </c>
      <c r="R94" s="19">
        <v>37</v>
      </c>
      <c r="S94" s="19">
        <v>138</v>
      </c>
      <c r="T94" s="19">
        <v>324</v>
      </c>
      <c r="U94" s="19">
        <v>12</v>
      </c>
      <c r="V94" s="19">
        <v>69</v>
      </c>
      <c r="W94" s="19">
        <v>182</v>
      </c>
      <c r="X94" s="27" t="s">
        <v>540</v>
      </c>
      <c r="Y94" s="58" t="s">
        <v>453</v>
      </c>
    </row>
    <row r="95" s="1" customFormat="1" ht="60" customHeight="1" spans="1:25">
      <c r="A95" s="19">
        <v>88</v>
      </c>
      <c r="B95" s="18" t="s">
        <v>31</v>
      </c>
      <c r="C95" s="18" t="s">
        <v>32</v>
      </c>
      <c r="D95" s="18" t="s">
        <v>32</v>
      </c>
      <c r="E95" s="26" t="s">
        <v>123</v>
      </c>
      <c r="F95" s="18"/>
      <c r="G95" s="27" t="s">
        <v>541</v>
      </c>
      <c r="H95" s="18" t="s">
        <v>93</v>
      </c>
      <c r="I95" s="33">
        <v>45566</v>
      </c>
      <c r="J95" s="33">
        <v>46022</v>
      </c>
      <c r="K95" s="18" t="s">
        <v>94</v>
      </c>
      <c r="L95" s="18" t="s">
        <v>126</v>
      </c>
      <c r="M95" s="27" t="s">
        <v>542</v>
      </c>
      <c r="N95" s="18" t="s">
        <v>451</v>
      </c>
      <c r="O95" s="40">
        <v>34.56</v>
      </c>
      <c r="P95" s="40">
        <v>34.56</v>
      </c>
      <c r="Q95" s="40">
        <f t="shared" si="3"/>
        <v>0</v>
      </c>
      <c r="R95" s="18">
        <v>15</v>
      </c>
      <c r="S95" s="18">
        <v>6894</v>
      </c>
      <c r="T95" s="18">
        <v>24129</v>
      </c>
      <c r="U95" s="18">
        <v>15</v>
      </c>
      <c r="V95" s="18">
        <v>32</v>
      </c>
      <c r="W95" s="18">
        <v>112</v>
      </c>
      <c r="X95" s="27" t="s">
        <v>543</v>
      </c>
      <c r="Y95" s="58" t="s">
        <v>476</v>
      </c>
    </row>
    <row r="96" s="1" customFormat="1" ht="73" customHeight="1" spans="1:25">
      <c r="A96" s="19">
        <v>89</v>
      </c>
      <c r="B96" s="18" t="s">
        <v>31</v>
      </c>
      <c r="C96" s="18" t="s">
        <v>32</v>
      </c>
      <c r="D96" s="18" t="s">
        <v>32</v>
      </c>
      <c r="E96" s="18" t="s">
        <v>544</v>
      </c>
      <c r="F96" s="18"/>
      <c r="G96" s="27" t="s">
        <v>545</v>
      </c>
      <c r="H96" s="18" t="s">
        <v>93</v>
      </c>
      <c r="I96" s="33">
        <v>45566</v>
      </c>
      <c r="J96" s="33">
        <v>46022</v>
      </c>
      <c r="K96" s="18" t="s">
        <v>94</v>
      </c>
      <c r="L96" s="18" t="s">
        <v>546</v>
      </c>
      <c r="M96" s="27" t="s">
        <v>547</v>
      </c>
      <c r="N96" s="18" t="s">
        <v>451</v>
      </c>
      <c r="O96" s="40">
        <v>39.96</v>
      </c>
      <c r="P96" s="40">
        <v>39.96</v>
      </c>
      <c r="Q96" s="40">
        <f t="shared" si="3"/>
        <v>0</v>
      </c>
      <c r="R96" s="72">
        <v>17</v>
      </c>
      <c r="S96" s="72">
        <v>43</v>
      </c>
      <c r="T96" s="72">
        <v>145</v>
      </c>
      <c r="U96" s="72">
        <v>5</v>
      </c>
      <c r="V96" s="72">
        <v>37</v>
      </c>
      <c r="W96" s="72">
        <v>145</v>
      </c>
      <c r="X96" s="27" t="s">
        <v>548</v>
      </c>
      <c r="Y96" s="58" t="s">
        <v>453</v>
      </c>
    </row>
    <row r="97" s="1" customFormat="1" ht="73" customHeight="1" spans="1:25">
      <c r="A97" s="19">
        <v>90</v>
      </c>
      <c r="B97" s="21" t="s">
        <v>31</v>
      </c>
      <c r="C97" s="21" t="s">
        <v>33</v>
      </c>
      <c r="D97" s="21" t="s">
        <v>34</v>
      </c>
      <c r="E97" s="25" t="s">
        <v>116</v>
      </c>
      <c r="F97" s="21"/>
      <c r="G97" s="64" t="s">
        <v>549</v>
      </c>
      <c r="H97" s="21" t="s">
        <v>93</v>
      </c>
      <c r="I97" s="34">
        <v>45597</v>
      </c>
      <c r="J97" s="34" t="s">
        <v>550</v>
      </c>
      <c r="K97" s="21" t="s">
        <v>551</v>
      </c>
      <c r="L97" s="21" t="s">
        <v>551</v>
      </c>
      <c r="M97" s="46" t="s">
        <v>552</v>
      </c>
      <c r="N97" s="21" t="s">
        <v>553</v>
      </c>
      <c r="O97" s="18">
        <v>500</v>
      </c>
      <c r="P97" s="18">
        <v>500</v>
      </c>
      <c r="Q97" s="40">
        <f t="shared" si="3"/>
        <v>0</v>
      </c>
      <c r="R97" s="18">
        <v>572</v>
      </c>
      <c r="S97" s="18">
        <v>2400</v>
      </c>
      <c r="T97" s="18">
        <v>2400</v>
      </c>
      <c r="U97" s="18">
        <v>572</v>
      </c>
      <c r="V97" s="18">
        <v>141</v>
      </c>
      <c r="W97" s="18">
        <v>2500</v>
      </c>
      <c r="X97" s="46" t="s">
        <v>554</v>
      </c>
      <c r="Y97" s="62" t="s">
        <v>554</v>
      </c>
    </row>
    <row r="98" s="1" customFormat="1" ht="73" customHeight="1" spans="1:25">
      <c r="A98" s="19">
        <v>91</v>
      </c>
      <c r="B98" s="21" t="s">
        <v>31</v>
      </c>
      <c r="C98" s="21" t="s">
        <v>33</v>
      </c>
      <c r="D98" s="21" t="s">
        <v>34</v>
      </c>
      <c r="E98" s="25" t="s">
        <v>116</v>
      </c>
      <c r="F98" s="21"/>
      <c r="G98" s="64" t="s">
        <v>555</v>
      </c>
      <c r="H98" s="21" t="s">
        <v>93</v>
      </c>
      <c r="I98" s="34">
        <v>45597</v>
      </c>
      <c r="J98" s="34" t="s">
        <v>550</v>
      </c>
      <c r="K98" s="21" t="s">
        <v>551</v>
      </c>
      <c r="L98" s="21" t="s">
        <v>551</v>
      </c>
      <c r="M98" s="46" t="s">
        <v>556</v>
      </c>
      <c r="N98" s="21" t="s">
        <v>553</v>
      </c>
      <c r="O98" s="18">
        <v>440</v>
      </c>
      <c r="P98" s="18">
        <v>440</v>
      </c>
      <c r="Q98" s="40">
        <f t="shared" si="3"/>
        <v>0</v>
      </c>
      <c r="R98" s="18">
        <v>572</v>
      </c>
      <c r="S98" s="18">
        <v>2400</v>
      </c>
      <c r="T98" s="18">
        <v>2400</v>
      </c>
      <c r="U98" s="18">
        <v>572</v>
      </c>
      <c r="V98" s="18">
        <v>121</v>
      </c>
      <c r="W98" s="18">
        <v>2327</v>
      </c>
      <c r="X98" s="46" t="s">
        <v>557</v>
      </c>
      <c r="Y98" s="62" t="s">
        <v>557</v>
      </c>
    </row>
    <row r="99" s="1" customFormat="1" ht="76" customHeight="1" spans="1:25">
      <c r="A99" s="19">
        <v>92</v>
      </c>
      <c r="B99" s="18" t="s">
        <v>31</v>
      </c>
      <c r="C99" s="18" t="s">
        <v>33</v>
      </c>
      <c r="D99" s="18" t="s">
        <v>35</v>
      </c>
      <c r="E99" s="25" t="s">
        <v>116</v>
      </c>
      <c r="F99" s="18" t="s">
        <v>401</v>
      </c>
      <c r="G99" s="27" t="s">
        <v>558</v>
      </c>
      <c r="H99" s="18" t="s">
        <v>93</v>
      </c>
      <c r="I99" s="33">
        <v>45292</v>
      </c>
      <c r="J99" s="33">
        <v>45627</v>
      </c>
      <c r="K99" s="18" t="s">
        <v>559</v>
      </c>
      <c r="L99" s="18" t="s">
        <v>559</v>
      </c>
      <c r="M99" s="27" t="s">
        <v>560</v>
      </c>
      <c r="N99" s="70" t="s">
        <v>561</v>
      </c>
      <c r="O99" s="71">
        <v>100</v>
      </c>
      <c r="P99" s="71">
        <v>100</v>
      </c>
      <c r="Q99" s="40">
        <f t="shared" si="3"/>
        <v>0</v>
      </c>
      <c r="R99" s="18">
        <v>572</v>
      </c>
      <c r="S99" s="18">
        <v>10359</v>
      </c>
      <c r="T99" s="18">
        <v>31657</v>
      </c>
      <c r="U99" s="18">
        <v>192</v>
      </c>
      <c r="V99" s="18">
        <v>3567</v>
      </c>
      <c r="W99" s="18">
        <v>11836</v>
      </c>
      <c r="X99" s="27" t="s">
        <v>562</v>
      </c>
      <c r="Y99" s="58" t="s">
        <v>563</v>
      </c>
    </row>
    <row r="100" s="1" customFormat="1" ht="76" customHeight="1" spans="1:25">
      <c r="A100" s="19">
        <v>93</v>
      </c>
      <c r="B100" s="18" t="s">
        <v>31</v>
      </c>
      <c r="C100" s="18" t="s">
        <v>36</v>
      </c>
      <c r="D100" s="18" t="s">
        <v>37</v>
      </c>
      <c r="E100" s="18" t="s">
        <v>137</v>
      </c>
      <c r="F100" s="18" t="s">
        <v>117</v>
      </c>
      <c r="G100" s="18" t="s">
        <v>564</v>
      </c>
      <c r="H100" s="18" t="s">
        <v>93</v>
      </c>
      <c r="I100" s="33">
        <v>45566</v>
      </c>
      <c r="J100" s="33">
        <v>46022</v>
      </c>
      <c r="K100" s="18" t="s">
        <v>94</v>
      </c>
      <c r="L100" s="18" t="s">
        <v>94</v>
      </c>
      <c r="M100" s="27" t="s">
        <v>565</v>
      </c>
      <c r="N100" s="18" t="s">
        <v>566</v>
      </c>
      <c r="O100" s="18">
        <v>300</v>
      </c>
      <c r="P100" s="18">
        <v>300</v>
      </c>
      <c r="Q100" s="40">
        <f t="shared" si="3"/>
        <v>0</v>
      </c>
      <c r="R100" s="18">
        <v>572</v>
      </c>
      <c r="S100" s="18">
        <v>4500</v>
      </c>
      <c r="T100" s="18">
        <v>15000</v>
      </c>
      <c r="U100" s="18">
        <v>572</v>
      </c>
      <c r="V100" s="18">
        <v>5000</v>
      </c>
      <c r="W100" s="18">
        <v>15000</v>
      </c>
      <c r="X100" s="18" t="s">
        <v>567</v>
      </c>
      <c r="Y100" s="56" t="s">
        <v>568</v>
      </c>
    </row>
    <row r="101" s="1" customFormat="1" ht="76" customHeight="1" spans="1:25">
      <c r="A101" s="19">
        <v>94</v>
      </c>
      <c r="B101" s="18" t="s">
        <v>38</v>
      </c>
      <c r="C101" s="18" t="s">
        <v>39</v>
      </c>
      <c r="D101" s="21" t="s">
        <v>40</v>
      </c>
      <c r="E101" s="21" t="s">
        <v>267</v>
      </c>
      <c r="F101" s="21" t="s">
        <v>268</v>
      </c>
      <c r="G101" s="21" t="s">
        <v>569</v>
      </c>
      <c r="H101" s="21" t="s">
        <v>93</v>
      </c>
      <c r="I101" s="37">
        <v>45717</v>
      </c>
      <c r="J101" s="37">
        <v>45870</v>
      </c>
      <c r="K101" s="18" t="s">
        <v>183</v>
      </c>
      <c r="L101" s="21" t="s">
        <v>270</v>
      </c>
      <c r="M101" s="46" t="s">
        <v>570</v>
      </c>
      <c r="N101" s="21" t="s">
        <v>571</v>
      </c>
      <c r="O101" s="21">
        <v>9.4</v>
      </c>
      <c r="P101" s="21">
        <v>9.4</v>
      </c>
      <c r="Q101" s="40">
        <f t="shared" si="3"/>
        <v>0</v>
      </c>
      <c r="R101" s="21">
        <v>1</v>
      </c>
      <c r="S101" s="21">
        <v>579</v>
      </c>
      <c r="T101" s="21">
        <v>1927</v>
      </c>
      <c r="U101" s="21">
        <v>1</v>
      </c>
      <c r="V101" s="21">
        <v>108</v>
      </c>
      <c r="W101" s="21">
        <v>395</v>
      </c>
      <c r="X101" s="21" t="s">
        <v>572</v>
      </c>
      <c r="Y101" s="62" t="s">
        <v>573</v>
      </c>
    </row>
    <row r="102" s="1" customFormat="1" ht="68" customHeight="1" spans="1:25">
      <c r="A102" s="19">
        <v>95</v>
      </c>
      <c r="B102" s="18" t="s">
        <v>38</v>
      </c>
      <c r="C102" s="18" t="s">
        <v>39</v>
      </c>
      <c r="D102" s="21" t="s">
        <v>40</v>
      </c>
      <c r="E102" s="18" t="s">
        <v>298</v>
      </c>
      <c r="F102" s="18" t="s">
        <v>574</v>
      </c>
      <c r="G102" s="18" t="s">
        <v>575</v>
      </c>
      <c r="H102" s="18" t="s">
        <v>93</v>
      </c>
      <c r="I102" s="37">
        <v>45597</v>
      </c>
      <c r="J102" s="37">
        <v>45778</v>
      </c>
      <c r="K102" s="18" t="s">
        <v>183</v>
      </c>
      <c r="L102" s="18" t="s">
        <v>301</v>
      </c>
      <c r="M102" s="46" t="s">
        <v>576</v>
      </c>
      <c r="N102" s="44" t="s">
        <v>577</v>
      </c>
      <c r="O102" s="18">
        <v>9.8</v>
      </c>
      <c r="P102" s="18">
        <v>9.8</v>
      </c>
      <c r="Q102" s="40">
        <f t="shared" si="3"/>
        <v>0</v>
      </c>
      <c r="R102" s="18">
        <v>1</v>
      </c>
      <c r="S102" s="18">
        <v>650</v>
      </c>
      <c r="T102" s="18">
        <v>2193</v>
      </c>
      <c r="U102" s="18">
        <v>1</v>
      </c>
      <c r="V102" s="18">
        <v>121</v>
      </c>
      <c r="W102" s="18">
        <v>393</v>
      </c>
      <c r="X102" s="27" t="s">
        <v>578</v>
      </c>
      <c r="Y102" s="58" t="s">
        <v>579</v>
      </c>
    </row>
    <row r="103" s="1" customFormat="1" ht="90" customHeight="1" spans="1:25">
      <c r="A103" s="19">
        <v>96</v>
      </c>
      <c r="B103" s="18" t="s">
        <v>38</v>
      </c>
      <c r="C103" s="18" t="s">
        <v>41</v>
      </c>
      <c r="D103" s="18" t="s">
        <v>43</v>
      </c>
      <c r="E103" s="18" t="s">
        <v>203</v>
      </c>
      <c r="F103" s="18" t="s">
        <v>204</v>
      </c>
      <c r="G103" s="18" t="s">
        <v>580</v>
      </c>
      <c r="H103" s="18" t="s">
        <v>93</v>
      </c>
      <c r="I103" s="29" t="s">
        <v>206</v>
      </c>
      <c r="J103" s="29" t="s">
        <v>207</v>
      </c>
      <c r="K103" s="18" t="s">
        <v>208</v>
      </c>
      <c r="L103" s="18" t="s">
        <v>209</v>
      </c>
      <c r="M103" s="27" t="s">
        <v>581</v>
      </c>
      <c r="N103" s="18">
        <v>12.8</v>
      </c>
      <c r="O103" s="18">
        <v>12.8</v>
      </c>
      <c r="P103" s="18">
        <v>12.8</v>
      </c>
      <c r="Q103" s="40">
        <f t="shared" si="3"/>
        <v>0</v>
      </c>
      <c r="R103" s="18">
        <v>1</v>
      </c>
      <c r="S103" s="18">
        <v>120</v>
      </c>
      <c r="T103" s="18">
        <v>400</v>
      </c>
      <c r="U103" s="18">
        <v>1</v>
      </c>
      <c r="V103" s="18">
        <v>20</v>
      </c>
      <c r="W103" s="18">
        <v>65</v>
      </c>
      <c r="X103" s="18" t="s">
        <v>582</v>
      </c>
      <c r="Y103" s="56" t="s">
        <v>582</v>
      </c>
    </row>
    <row r="104" s="7" customFormat="1" ht="82" customHeight="1" spans="1:25">
      <c r="A104" s="19">
        <v>97</v>
      </c>
      <c r="B104" s="18" t="s">
        <v>38</v>
      </c>
      <c r="C104" s="18" t="s">
        <v>41</v>
      </c>
      <c r="D104" s="18" t="s">
        <v>43</v>
      </c>
      <c r="E104" s="18" t="s">
        <v>203</v>
      </c>
      <c r="F104" s="18" t="s">
        <v>212</v>
      </c>
      <c r="G104" s="18" t="s">
        <v>583</v>
      </c>
      <c r="H104" s="18" t="s">
        <v>93</v>
      </c>
      <c r="I104" s="37">
        <v>45658</v>
      </c>
      <c r="J104" s="37">
        <v>45992</v>
      </c>
      <c r="K104" s="18" t="s">
        <v>183</v>
      </c>
      <c r="L104" s="18" t="s">
        <v>209</v>
      </c>
      <c r="M104" s="27" t="s">
        <v>584</v>
      </c>
      <c r="N104" s="18" t="s">
        <v>585</v>
      </c>
      <c r="O104" s="18">
        <v>10</v>
      </c>
      <c r="P104" s="18">
        <v>10</v>
      </c>
      <c r="Q104" s="40">
        <f t="shared" si="3"/>
        <v>0</v>
      </c>
      <c r="R104" s="18">
        <v>1</v>
      </c>
      <c r="S104" s="18">
        <v>126</v>
      </c>
      <c r="T104" s="18">
        <v>578</v>
      </c>
      <c r="U104" s="18">
        <v>1</v>
      </c>
      <c r="V104" s="18">
        <v>26</v>
      </c>
      <c r="W104" s="18">
        <v>80</v>
      </c>
      <c r="X104" s="54" t="s">
        <v>586</v>
      </c>
      <c r="Y104" s="58" t="s">
        <v>579</v>
      </c>
    </row>
    <row r="105" s="7" customFormat="1" ht="111" customHeight="1" spans="1:25">
      <c r="A105" s="19">
        <v>98</v>
      </c>
      <c r="B105" s="18" t="s">
        <v>38</v>
      </c>
      <c r="C105" s="18" t="s">
        <v>41</v>
      </c>
      <c r="D105" s="21" t="s">
        <v>42</v>
      </c>
      <c r="E105" s="18" t="s">
        <v>219</v>
      </c>
      <c r="F105" s="18" t="s">
        <v>227</v>
      </c>
      <c r="G105" s="18" t="s">
        <v>587</v>
      </c>
      <c r="H105" s="18" t="s">
        <v>93</v>
      </c>
      <c r="I105" s="29" t="s">
        <v>206</v>
      </c>
      <c r="J105" s="29" t="s">
        <v>207</v>
      </c>
      <c r="K105" s="18" t="s">
        <v>208</v>
      </c>
      <c r="L105" s="18" t="s">
        <v>222</v>
      </c>
      <c r="M105" s="27" t="s">
        <v>588</v>
      </c>
      <c r="N105" s="18">
        <v>14.84</v>
      </c>
      <c r="O105" s="18">
        <v>14.84</v>
      </c>
      <c r="P105" s="18">
        <v>14.84</v>
      </c>
      <c r="Q105" s="40">
        <f t="shared" si="3"/>
        <v>0</v>
      </c>
      <c r="R105" s="18">
        <v>1</v>
      </c>
      <c r="S105" s="18">
        <v>90</v>
      </c>
      <c r="T105" s="18">
        <v>305</v>
      </c>
      <c r="U105" s="18">
        <v>1</v>
      </c>
      <c r="V105" s="18">
        <v>15</v>
      </c>
      <c r="W105" s="18">
        <v>45</v>
      </c>
      <c r="X105" s="18" t="s">
        <v>589</v>
      </c>
      <c r="Y105" s="56" t="s">
        <v>589</v>
      </c>
    </row>
    <row r="106" s="7" customFormat="1" ht="195" customHeight="1" spans="1:25">
      <c r="A106" s="19">
        <v>99</v>
      </c>
      <c r="B106" s="18" t="s">
        <v>38</v>
      </c>
      <c r="C106" s="18" t="s">
        <v>41</v>
      </c>
      <c r="D106" s="18" t="s">
        <v>43</v>
      </c>
      <c r="E106" s="18" t="s">
        <v>219</v>
      </c>
      <c r="F106" s="18" t="s">
        <v>590</v>
      </c>
      <c r="G106" s="18" t="s">
        <v>591</v>
      </c>
      <c r="H106" s="18" t="s">
        <v>93</v>
      </c>
      <c r="I106" s="37">
        <v>45748</v>
      </c>
      <c r="J106" s="37">
        <v>46017</v>
      </c>
      <c r="K106" s="18" t="s">
        <v>183</v>
      </c>
      <c r="L106" s="18" t="s">
        <v>222</v>
      </c>
      <c r="M106" s="27" t="s">
        <v>592</v>
      </c>
      <c r="N106" s="18" t="s">
        <v>593</v>
      </c>
      <c r="O106" s="18">
        <v>32.32</v>
      </c>
      <c r="P106" s="18">
        <v>32.32</v>
      </c>
      <c r="Q106" s="40">
        <f t="shared" si="3"/>
        <v>0</v>
      </c>
      <c r="R106" s="18">
        <v>1</v>
      </c>
      <c r="S106" s="18">
        <v>50</v>
      </c>
      <c r="T106" s="18">
        <v>400</v>
      </c>
      <c r="U106" s="18">
        <v>1</v>
      </c>
      <c r="V106" s="18">
        <v>21</v>
      </c>
      <c r="W106" s="18">
        <v>102</v>
      </c>
      <c r="X106" s="27" t="s">
        <v>594</v>
      </c>
      <c r="Y106" s="56" t="s">
        <v>579</v>
      </c>
    </row>
    <row r="107" s="8" customFormat="1" ht="150" customHeight="1" spans="1:25">
      <c r="A107" s="19">
        <v>100</v>
      </c>
      <c r="B107" s="18" t="s">
        <v>38</v>
      </c>
      <c r="C107" s="18" t="s">
        <v>41</v>
      </c>
      <c r="D107" s="18" t="s">
        <v>43</v>
      </c>
      <c r="E107" s="18" t="s">
        <v>219</v>
      </c>
      <c r="F107" s="18" t="s">
        <v>590</v>
      </c>
      <c r="G107" s="18" t="s">
        <v>595</v>
      </c>
      <c r="H107" s="18" t="s">
        <v>596</v>
      </c>
      <c r="I107" s="37">
        <v>45748</v>
      </c>
      <c r="J107" s="37">
        <v>46018</v>
      </c>
      <c r="K107" s="18" t="s">
        <v>183</v>
      </c>
      <c r="L107" s="18" t="s">
        <v>222</v>
      </c>
      <c r="M107" s="27" t="s">
        <v>597</v>
      </c>
      <c r="N107" s="18" t="s">
        <v>598</v>
      </c>
      <c r="O107" s="18">
        <v>18.9</v>
      </c>
      <c r="P107" s="18">
        <v>18.9</v>
      </c>
      <c r="Q107" s="40">
        <f t="shared" si="3"/>
        <v>0</v>
      </c>
      <c r="R107" s="18">
        <v>1</v>
      </c>
      <c r="S107" s="18">
        <v>80</v>
      </c>
      <c r="T107" s="18">
        <v>350</v>
      </c>
      <c r="U107" s="18">
        <v>1</v>
      </c>
      <c r="V107" s="18">
        <v>46</v>
      </c>
      <c r="W107" s="18">
        <v>236</v>
      </c>
      <c r="X107" s="27" t="s">
        <v>599</v>
      </c>
      <c r="Y107" s="56" t="s">
        <v>579</v>
      </c>
    </row>
    <row r="108" s="1" customFormat="1" ht="184" customHeight="1" spans="1:25">
      <c r="A108" s="19">
        <v>101</v>
      </c>
      <c r="B108" s="18" t="s">
        <v>38</v>
      </c>
      <c r="C108" s="18" t="s">
        <v>41</v>
      </c>
      <c r="D108" s="18" t="s">
        <v>43</v>
      </c>
      <c r="E108" s="18" t="s">
        <v>219</v>
      </c>
      <c r="F108" s="18" t="s">
        <v>590</v>
      </c>
      <c r="G108" s="18" t="s">
        <v>600</v>
      </c>
      <c r="H108" s="18" t="s">
        <v>93</v>
      </c>
      <c r="I108" s="37">
        <v>45748</v>
      </c>
      <c r="J108" s="37">
        <v>46019</v>
      </c>
      <c r="K108" s="18" t="s">
        <v>183</v>
      </c>
      <c r="L108" s="18" t="s">
        <v>222</v>
      </c>
      <c r="M108" s="27" t="s">
        <v>601</v>
      </c>
      <c r="N108" s="18" t="s">
        <v>602</v>
      </c>
      <c r="O108" s="18">
        <v>48.78</v>
      </c>
      <c r="P108" s="18">
        <v>48.78</v>
      </c>
      <c r="Q108" s="40">
        <f t="shared" si="3"/>
        <v>0</v>
      </c>
      <c r="R108" s="18">
        <v>1</v>
      </c>
      <c r="S108" s="18">
        <v>450</v>
      </c>
      <c r="T108" s="18">
        <v>1450</v>
      </c>
      <c r="U108" s="18">
        <v>1</v>
      </c>
      <c r="V108" s="18">
        <v>63</v>
      </c>
      <c r="W108" s="18">
        <v>260</v>
      </c>
      <c r="X108" s="27" t="s">
        <v>603</v>
      </c>
      <c r="Y108" s="56" t="s">
        <v>579</v>
      </c>
    </row>
    <row r="109" s="1" customFormat="1" ht="136" customHeight="1" spans="1:25">
      <c r="A109" s="19">
        <v>102</v>
      </c>
      <c r="B109" s="18" t="s">
        <v>38</v>
      </c>
      <c r="C109" s="18" t="s">
        <v>41</v>
      </c>
      <c r="D109" s="18" t="s">
        <v>43</v>
      </c>
      <c r="E109" s="18" t="s">
        <v>219</v>
      </c>
      <c r="F109" s="18" t="s">
        <v>590</v>
      </c>
      <c r="G109" s="18" t="s">
        <v>604</v>
      </c>
      <c r="H109" s="18" t="s">
        <v>93</v>
      </c>
      <c r="I109" s="37">
        <v>45748</v>
      </c>
      <c r="J109" s="37">
        <v>46020</v>
      </c>
      <c r="K109" s="18" t="s">
        <v>183</v>
      </c>
      <c r="L109" s="18" t="s">
        <v>222</v>
      </c>
      <c r="M109" s="27" t="s">
        <v>605</v>
      </c>
      <c r="N109" s="18" t="s">
        <v>598</v>
      </c>
      <c r="O109" s="18">
        <v>41.58</v>
      </c>
      <c r="P109" s="18">
        <v>41.58</v>
      </c>
      <c r="Q109" s="40">
        <f t="shared" ref="Q109:Q140" si="4">O109-P109</f>
        <v>0</v>
      </c>
      <c r="R109" s="18">
        <v>1</v>
      </c>
      <c r="S109" s="18">
        <v>450</v>
      </c>
      <c r="T109" s="18">
        <v>1800</v>
      </c>
      <c r="U109" s="18">
        <v>1</v>
      </c>
      <c r="V109" s="18">
        <v>19</v>
      </c>
      <c r="W109" s="18">
        <v>86</v>
      </c>
      <c r="X109" s="27" t="s">
        <v>606</v>
      </c>
      <c r="Y109" s="56" t="s">
        <v>579</v>
      </c>
    </row>
    <row r="110" s="1" customFormat="1" ht="154" customHeight="1" spans="1:25">
      <c r="A110" s="19">
        <v>103</v>
      </c>
      <c r="B110" s="18" t="s">
        <v>38</v>
      </c>
      <c r="C110" s="18" t="s">
        <v>41</v>
      </c>
      <c r="D110" s="18" t="s">
        <v>43</v>
      </c>
      <c r="E110" s="18" t="s">
        <v>219</v>
      </c>
      <c r="F110" s="18" t="s">
        <v>590</v>
      </c>
      <c r="G110" s="18" t="s">
        <v>607</v>
      </c>
      <c r="H110" s="18" t="s">
        <v>93</v>
      </c>
      <c r="I110" s="37">
        <v>45748</v>
      </c>
      <c r="J110" s="37">
        <v>46021</v>
      </c>
      <c r="K110" s="18" t="s">
        <v>183</v>
      </c>
      <c r="L110" s="18" t="s">
        <v>222</v>
      </c>
      <c r="M110" s="27" t="s">
        <v>608</v>
      </c>
      <c r="N110" s="18" t="s">
        <v>598</v>
      </c>
      <c r="O110" s="18">
        <v>37.8</v>
      </c>
      <c r="P110" s="18">
        <v>37.8</v>
      </c>
      <c r="Q110" s="40">
        <f t="shared" si="4"/>
        <v>0</v>
      </c>
      <c r="R110" s="18">
        <v>1</v>
      </c>
      <c r="S110" s="18">
        <v>52</v>
      </c>
      <c r="T110" s="18">
        <v>203</v>
      </c>
      <c r="U110" s="18">
        <v>1</v>
      </c>
      <c r="V110" s="18">
        <v>5</v>
      </c>
      <c r="W110" s="18">
        <v>18</v>
      </c>
      <c r="X110" s="27" t="s">
        <v>609</v>
      </c>
      <c r="Y110" s="56" t="s">
        <v>579</v>
      </c>
    </row>
    <row r="111" ht="291" customHeight="1" spans="1:25">
      <c r="A111" s="19">
        <v>104</v>
      </c>
      <c r="B111" s="18" t="s">
        <v>38</v>
      </c>
      <c r="C111" s="18" t="s">
        <v>41</v>
      </c>
      <c r="D111" s="18" t="s">
        <v>43</v>
      </c>
      <c r="E111" s="18" t="s">
        <v>219</v>
      </c>
      <c r="F111" s="18" t="s">
        <v>590</v>
      </c>
      <c r="G111" s="18" t="s">
        <v>610</v>
      </c>
      <c r="H111" s="18" t="s">
        <v>93</v>
      </c>
      <c r="I111" s="37">
        <v>45748</v>
      </c>
      <c r="J111" s="37">
        <v>46022</v>
      </c>
      <c r="K111" s="18" t="s">
        <v>183</v>
      </c>
      <c r="L111" s="18" t="s">
        <v>222</v>
      </c>
      <c r="M111" s="27" t="s">
        <v>611</v>
      </c>
      <c r="N111" s="18" t="s">
        <v>598</v>
      </c>
      <c r="O111" s="18">
        <v>20.62</v>
      </c>
      <c r="P111" s="18">
        <v>20.62</v>
      </c>
      <c r="Q111" s="40">
        <f t="shared" si="4"/>
        <v>0</v>
      </c>
      <c r="R111" s="18">
        <v>1</v>
      </c>
      <c r="S111" s="18">
        <v>12</v>
      </c>
      <c r="T111" s="18">
        <v>45</v>
      </c>
      <c r="U111" s="18">
        <v>1</v>
      </c>
      <c r="V111" s="18">
        <v>6</v>
      </c>
      <c r="W111" s="18">
        <v>22</v>
      </c>
      <c r="X111" s="27" t="s">
        <v>612</v>
      </c>
      <c r="Y111" s="56" t="s">
        <v>579</v>
      </c>
    </row>
    <row r="112" ht="57" customHeight="1" spans="1:25">
      <c r="A112" s="19">
        <v>105</v>
      </c>
      <c r="B112" s="18" t="s">
        <v>38</v>
      </c>
      <c r="C112" s="18" t="s">
        <v>41</v>
      </c>
      <c r="D112" s="18" t="s">
        <v>43</v>
      </c>
      <c r="E112" s="18" t="s">
        <v>219</v>
      </c>
      <c r="F112" s="18" t="s">
        <v>613</v>
      </c>
      <c r="G112" s="18" t="s">
        <v>614</v>
      </c>
      <c r="H112" s="18" t="s">
        <v>93</v>
      </c>
      <c r="I112" s="37">
        <v>45748</v>
      </c>
      <c r="J112" s="37">
        <v>45809</v>
      </c>
      <c r="K112" s="18" t="s">
        <v>183</v>
      </c>
      <c r="L112" s="18" t="s">
        <v>222</v>
      </c>
      <c r="M112" s="27" t="s">
        <v>615</v>
      </c>
      <c r="N112" s="18" t="s">
        <v>616</v>
      </c>
      <c r="O112" s="18">
        <v>23</v>
      </c>
      <c r="P112" s="18">
        <v>23</v>
      </c>
      <c r="Q112" s="40">
        <f t="shared" si="4"/>
        <v>0</v>
      </c>
      <c r="R112" s="18">
        <v>1</v>
      </c>
      <c r="S112" s="18">
        <v>1194</v>
      </c>
      <c r="T112" s="18">
        <v>3913</v>
      </c>
      <c r="U112" s="18">
        <v>1</v>
      </c>
      <c r="V112" s="18">
        <v>224</v>
      </c>
      <c r="W112" s="18">
        <v>660</v>
      </c>
      <c r="X112" s="27" t="s">
        <v>617</v>
      </c>
      <c r="Y112" s="56" t="s">
        <v>579</v>
      </c>
    </row>
    <row r="113" ht="57" customHeight="1" spans="1:25">
      <c r="A113" s="19">
        <v>106</v>
      </c>
      <c r="B113" s="18" t="s">
        <v>38</v>
      </c>
      <c r="C113" s="18" t="s">
        <v>41</v>
      </c>
      <c r="D113" s="18" t="s">
        <v>43</v>
      </c>
      <c r="E113" s="18" t="s">
        <v>219</v>
      </c>
      <c r="F113" s="18" t="s">
        <v>613</v>
      </c>
      <c r="G113" s="18" t="s">
        <v>618</v>
      </c>
      <c r="H113" s="18" t="s">
        <v>93</v>
      </c>
      <c r="I113" s="37">
        <v>45748</v>
      </c>
      <c r="J113" s="37">
        <v>45809</v>
      </c>
      <c r="K113" s="18" t="s">
        <v>183</v>
      </c>
      <c r="L113" s="18" t="s">
        <v>222</v>
      </c>
      <c r="M113" s="27" t="s">
        <v>619</v>
      </c>
      <c r="N113" s="18" t="s">
        <v>620</v>
      </c>
      <c r="O113" s="18">
        <v>7</v>
      </c>
      <c r="P113" s="18">
        <v>7</v>
      </c>
      <c r="Q113" s="40">
        <f t="shared" si="4"/>
        <v>0</v>
      </c>
      <c r="R113" s="18">
        <v>1</v>
      </c>
      <c r="S113" s="18">
        <v>1194</v>
      </c>
      <c r="T113" s="18">
        <v>3913</v>
      </c>
      <c r="U113" s="18">
        <v>1</v>
      </c>
      <c r="V113" s="18">
        <v>224</v>
      </c>
      <c r="W113" s="18">
        <v>660</v>
      </c>
      <c r="X113" s="27" t="s">
        <v>617</v>
      </c>
      <c r="Y113" s="56" t="s">
        <v>579</v>
      </c>
    </row>
    <row r="114" ht="73" customHeight="1" spans="1:25">
      <c r="A114" s="19">
        <v>107</v>
      </c>
      <c r="B114" s="18" t="s">
        <v>38</v>
      </c>
      <c r="C114" s="18" t="s">
        <v>41</v>
      </c>
      <c r="D114" s="18" t="s">
        <v>43</v>
      </c>
      <c r="E114" s="18" t="s">
        <v>219</v>
      </c>
      <c r="F114" s="18" t="s">
        <v>220</v>
      </c>
      <c r="G114" s="18" t="s">
        <v>621</v>
      </c>
      <c r="H114" s="18" t="s">
        <v>288</v>
      </c>
      <c r="I114" s="37">
        <v>45718</v>
      </c>
      <c r="J114" s="37">
        <v>45902</v>
      </c>
      <c r="K114" s="18" t="s">
        <v>183</v>
      </c>
      <c r="L114" s="18" t="s">
        <v>222</v>
      </c>
      <c r="M114" s="27" t="s">
        <v>622</v>
      </c>
      <c r="N114" s="44" t="s">
        <v>623</v>
      </c>
      <c r="O114" s="18">
        <v>5</v>
      </c>
      <c r="P114" s="18">
        <v>5</v>
      </c>
      <c r="Q114" s="40">
        <f t="shared" si="4"/>
        <v>0</v>
      </c>
      <c r="R114" s="18">
        <v>1</v>
      </c>
      <c r="S114" s="18">
        <v>456</v>
      </c>
      <c r="T114" s="18">
        <v>1565</v>
      </c>
      <c r="U114" s="18">
        <v>0</v>
      </c>
      <c r="V114" s="18">
        <v>83</v>
      </c>
      <c r="W114" s="18">
        <v>283</v>
      </c>
      <c r="X114" s="27" t="s">
        <v>624</v>
      </c>
      <c r="Y114" s="56" t="s">
        <v>579</v>
      </c>
    </row>
    <row r="115" ht="57" customHeight="1" spans="1:25">
      <c r="A115" s="19">
        <v>108</v>
      </c>
      <c r="B115" s="18" t="s">
        <v>38</v>
      </c>
      <c r="C115" s="18" t="s">
        <v>41</v>
      </c>
      <c r="D115" s="18" t="s">
        <v>43</v>
      </c>
      <c r="E115" s="18" t="s">
        <v>219</v>
      </c>
      <c r="F115" s="18" t="s">
        <v>220</v>
      </c>
      <c r="G115" s="18" t="s">
        <v>625</v>
      </c>
      <c r="H115" s="18" t="s">
        <v>93</v>
      </c>
      <c r="I115" s="37">
        <v>45719</v>
      </c>
      <c r="J115" s="37">
        <v>45902</v>
      </c>
      <c r="K115" s="18" t="s">
        <v>183</v>
      </c>
      <c r="L115" s="18" t="s">
        <v>222</v>
      </c>
      <c r="M115" s="27" t="s">
        <v>626</v>
      </c>
      <c r="N115" s="44" t="s">
        <v>627</v>
      </c>
      <c r="O115" s="18">
        <v>11</v>
      </c>
      <c r="P115" s="18">
        <v>11</v>
      </c>
      <c r="Q115" s="40">
        <f t="shared" si="4"/>
        <v>0</v>
      </c>
      <c r="R115" s="18">
        <v>1</v>
      </c>
      <c r="S115" s="18">
        <v>456</v>
      </c>
      <c r="T115" s="18">
        <v>1565</v>
      </c>
      <c r="U115" s="18">
        <v>0</v>
      </c>
      <c r="V115" s="18">
        <v>83</v>
      </c>
      <c r="W115" s="18">
        <v>283</v>
      </c>
      <c r="X115" s="27" t="s">
        <v>624</v>
      </c>
      <c r="Y115" s="56" t="s">
        <v>579</v>
      </c>
    </row>
    <row r="116" ht="90" customHeight="1" spans="1:25">
      <c r="A116" s="19">
        <v>109</v>
      </c>
      <c r="B116" s="18" t="s">
        <v>38</v>
      </c>
      <c r="C116" s="18" t="s">
        <v>41</v>
      </c>
      <c r="D116" s="21" t="s">
        <v>42</v>
      </c>
      <c r="E116" s="21" t="s">
        <v>231</v>
      </c>
      <c r="F116" s="21" t="s">
        <v>628</v>
      </c>
      <c r="G116" s="64" t="s">
        <v>629</v>
      </c>
      <c r="H116" s="21" t="s">
        <v>93</v>
      </c>
      <c r="I116" s="34">
        <v>45658</v>
      </c>
      <c r="J116" s="34">
        <v>45992</v>
      </c>
      <c r="K116" s="21" t="s">
        <v>630</v>
      </c>
      <c r="L116" s="21" t="s">
        <v>631</v>
      </c>
      <c r="M116" s="46" t="s">
        <v>632</v>
      </c>
      <c r="N116" s="21">
        <v>300</v>
      </c>
      <c r="O116" s="18">
        <v>300</v>
      </c>
      <c r="P116" s="18">
        <v>300</v>
      </c>
      <c r="Q116" s="40">
        <f t="shared" si="4"/>
        <v>0</v>
      </c>
      <c r="R116" s="18">
        <v>1</v>
      </c>
      <c r="S116" s="18">
        <v>939</v>
      </c>
      <c r="T116" s="18">
        <v>3034</v>
      </c>
      <c r="U116" s="18">
        <v>1</v>
      </c>
      <c r="V116" s="18">
        <v>150</v>
      </c>
      <c r="W116" s="18">
        <v>489</v>
      </c>
      <c r="X116" s="27" t="s">
        <v>633</v>
      </c>
      <c r="Y116" s="58" t="s">
        <v>634</v>
      </c>
    </row>
    <row r="117" ht="52" customHeight="1" spans="1:25">
      <c r="A117" s="19">
        <v>110</v>
      </c>
      <c r="B117" s="18" t="s">
        <v>38</v>
      </c>
      <c r="C117" s="18" t="s">
        <v>41</v>
      </c>
      <c r="D117" s="18" t="s">
        <v>43</v>
      </c>
      <c r="E117" s="18" t="s">
        <v>231</v>
      </c>
      <c r="F117" s="18" t="s">
        <v>237</v>
      </c>
      <c r="G117" s="18" t="s">
        <v>635</v>
      </c>
      <c r="H117" s="18" t="s">
        <v>239</v>
      </c>
      <c r="I117" s="37">
        <v>45931</v>
      </c>
      <c r="J117" s="37">
        <v>45992</v>
      </c>
      <c r="K117" s="18" t="s">
        <v>183</v>
      </c>
      <c r="L117" s="18" t="s">
        <v>234</v>
      </c>
      <c r="M117" s="27" t="s">
        <v>636</v>
      </c>
      <c r="N117" s="18" t="s">
        <v>241</v>
      </c>
      <c r="O117" s="18">
        <v>15</v>
      </c>
      <c r="P117" s="18">
        <v>15</v>
      </c>
      <c r="Q117" s="40">
        <f t="shared" si="4"/>
        <v>0</v>
      </c>
      <c r="R117" s="18">
        <v>1</v>
      </c>
      <c r="S117" s="18">
        <v>100</v>
      </c>
      <c r="T117" s="18">
        <v>400</v>
      </c>
      <c r="U117" s="18">
        <v>1</v>
      </c>
      <c r="V117" s="18">
        <v>30</v>
      </c>
      <c r="W117" s="18">
        <v>110</v>
      </c>
      <c r="X117" s="18" t="s">
        <v>637</v>
      </c>
      <c r="Y117" s="60" t="s">
        <v>638</v>
      </c>
    </row>
    <row r="118" ht="52" customHeight="1" spans="1:25">
      <c r="A118" s="19">
        <v>111</v>
      </c>
      <c r="B118" s="18" t="s">
        <v>38</v>
      </c>
      <c r="C118" s="18" t="s">
        <v>41</v>
      </c>
      <c r="D118" s="18" t="s">
        <v>43</v>
      </c>
      <c r="E118" s="18" t="s">
        <v>244</v>
      </c>
      <c r="F118" s="18" t="s">
        <v>639</v>
      </c>
      <c r="G118" s="18" t="s">
        <v>640</v>
      </c>
      <c r="H118" s="18" t="s">
        <v>93</v>
      </c>
      <c r="I118" s="29" t="s">
        <v>206</v>
      </c>
      <c r="J118" s="29" t="s">
        <v>207</v>
      </c>
      <c r="K118" s="18" t="s">
        <v>208</v>
      </c>
      <c r="L118" s="18" t="s">
        <v>247</v>
      </c>
      <c r="M118" s="27" t="s">
        <v>641</v>
      </c>
      <c r="N118" s="18">
        <v>27</v>
      </c>
      <c r="O118" s="18">
        <v>27</v>
      </c>
      <c r="P118" s="18">
        <v>27</v>
      </c>
      <c r="Q118" s="40">
        <f t="shared" si="4"/>
        <v>0</v>
      </c>
      <c r="R118" s="18">
        <v>1</v>
      </c>
      <c r="S118" s="18">
        <v>130</v>
      </c>
      <c r="T118" s="18">
        <v>460</v>
      </c>
      <c r="U118" s="18">
        <v>1</v>
      </c>
      <c r="V118" s="18">
        <v>20</v>
      </c>
      <c r="W118" s="18">
        <v>65</v>
      </c>
      <c r="X118" s="18" t="s">
        <v>642</v>
      </c>
      <c r="Y118" s="56" t="s">
        <v>642</v>
      </c>
    </row>
    <row r="119" ht="52" customHeight="1" spans="1:25">
      <c r="A119" s="19">
        <v>112</v>
      </c>
      <c r="B119" s="18" t="s">
        <v>38</v>
      </c>
      <c r="C119" s="18" t="s">
        <v>41</v>
      </c>
      <c r="D119" s="18" t="s">
        <v>43</v>
      </c>
      <c r="E119" s="18" t="s">
        <v>244</v>
      </c>
      <c r="F119" s="18" t="s">
        <v>245</v>
      </c>
      <c r="G119" s="27" t="s">
        <v>643</v>
      </c>
      <c r="H119" s="18" t="s">
        <v>252</v>
      </c>
      <c r="I119" s="37">
        <v>45931</v>
      </c>
      <c r="J119" s="37">
        <v>45992</v>
      </c>
      <c r="K119" s="18" t="s">
        <v>183</v>
      </c>
      <c r="L119" s="18" t="s">
        <v>247</v>
      </c>
      <c r="M119" s="27" t="s">
        <v>644</v>
      </c>
      <c r="N119" s="45"/>
      <c r="O119" s="40">
        <v>31</v>
      </c>
      <c r="P119" s="40">
        <v>31</v>
      </c>
      <c r="Q119" s="40">
        <f t="shared" si="4"/>
        <v>0</v>
      </c>
      <c r="R119" s="51">
        <v>1</v>
      </c>
      <c r="S119" s="51"/>
      <c r="T119" s="51"/>
      <c r="U119" s="51">
        <v>1</v>
      </c>
      <c r="V119" s="18">
        <v>189</v>
      </c>
      <c r="W119" s="18">
        <v>559</v>
      </c>
      <c r="X119" s="27" t="s">
        <v>645</v>
      </c>
      <c r="Y119" s="58" t="s">
        <v>646</v>
      </c>
    </row>
    <row r="120" ht="52" customHeight="1" spans="1:25">
      <c r="A120" s="19">
        <v>113</v>
      </c>
      <c r="B120" s="18" t="s">
        <v>38</v>
      </c>
      <c r="C120" s="18" t="s">
        <v>41</v>
      </c>
      <c r="D120" s="18" t="s">
        <v>43</v>
      </c>
      <c r="E120" s="18" t="s">
        <v>244</v>
      </c>
      <c r="F120" s="18" t="s">
        <v>245</v>
      </c>
      <c r="G120" s="18" t="s">
        <v>647</v>
      </c>
      <c r="H120" s="18" t="s">
        <v>252</v>
      </c>
      <c r="I120" s="37">
        <v>45931</v>
      </c>
      <c r="J120" s="37">
        <v>45992</v>
      </c>
      <c r="K120" s="18" t="s">
        <v>183</v>
      </c>
      <c r="L120" s="18" t="s">
        <v>247</v>
      </c>
      <c r="M120" s="27" t="s">
        <v>648</v>
      </c>
      <c r="N120" s="18" t="s">
        <v>649</v>
      </c>
      <c r="O120" s="18">
        <v>10</v>
      </c>
      <c r="P120" s="18">
        <v>10</v>
      </c>
      <c r="Q120" s="40">
        <f t="shared" si="4"/>
        <v>0</v>
      </c>
      <c r="R120" s="18">
        <v>1</v>
      </c>
      <c r="S120" s="18">
        <v>1087</v>
      </c>
      <c r="T120" s="18">
        <v>3477</v>
      </c>
      <c r="U120" s="18">
        <v>1</v>
      </c>
      <c r="V120" s="18">
        <v>189</v>
      </c>
      <c r="W120" s="18">
        <v>559</v>
      </c>
      <c r="X120" s="27" t="s">
        <v>645</v>
      </c>
      <c r="Y120" s="58" t="s">
        <v>646</v>
      </c>
    </row>
    <row r="121" ht="120" customHeight="1" spans="1:25">
      <c r="A121" s="19">
        <v>114</v>
      </c>
      <c r="B121" s="18" t="s">
        <v>38</v>
      </c>
      <c r="C121" s="18" t="s">
        <v>41</v>
      </c>
      <c r="D121" s="18" t="s">
        <v>45</v>
      </c>
      <c r="E121" s="18" t="s">
        <v>244</v>
      </c>
      <c r="F121" s="18" t="s">
        <v>245</v>
      </c>
      <c r="G121" s="18" t="s">
        <v>650</v>
      </c>
      <c r="H121" s="18" t="s">
        <v>93</v>
      </c>
      <c r="I121" s="37">
        <v>45931</v>
      </c>
      <c r="J121" s="37">
        <v>45992</v>
      </c>
      <c r="K121" s="18" t="s">
        <v>183</v>
      </c>
      <c r="L121" s="18" t="s">
        <v>247</v>
      </c>
      <c r="M121" s="27" t="s">
        <v>651</v>
      </c>
      <c r="N121" s="18" t="s">
        <v>652</v>
      </c>
      <c r="O121" s="18">
        <v>31</v>
      </c>
      <c r="P121" s="18">
        <v>31</v>
      </c>
      <c r="Q121" s="40">
        <f t="shared" si="4"/>
        <v>0</v>
      </c>
      <c r="R121" s="18">
        <v>1</v>
      </c>
      <c r="S121" s="18">
        <v>1087</v>
      </c>
      <c r="T121" s="18">
        <v>3477</v>
      </c>
      <c r="U121" s="18">
        <v>1</v>
      </c>
      <c r="V121" s="18">
        <v>189</v>
      </c>
      <c r="W121" s="18">
        <v>559</v>
      </c>
      <c r="X121" s="18" t="s">
        <v>653</v>
      </c>
      <c r="Y121" s="56" t="s">
        <v>654</v>
      </c>
    </row>
    <row r="122" ht="94" customHeight="1" spans="1:25">
      <c r="A122" s="19">
        <v>115</v>
      </c>
      <c r="B122" s="18" t="s">
        <v>38</v>
      </c>
      <c r="C122" s="18" t="s">
        <v>41</v>
      </c>
      <c r="D122" s="18" t="s">
        <v>45</v>
      </c>
      <c r="E122" s="18" t="s">
        <v>244</v>
      </c>
      <c r="F122" s="18" t="s">
        <v>245</v>
      </c>
      <c r="G122" s="18" t="s">
        <v>650</v>
      </c>
      <c r="H122" s="18" t="s">
        <v>93</v>
      </c>
      <c r="I122" s="37">
        <v>45931</v>
      </c>
      <c r="J122" s="37">
        <v>45992</v>
      </c>
      <c r="K122" s="18" t="s">
        <v>183</v>
      </c>
      <c r="L122" s="18" t="s">
        <v>247</v>
      </c>
      <c r="M122" s="46" t="s">
        <v>655</v>
      </c>
      <c r="N122" s="44" t="s">
        <v>656</v>
      </c>
      <c r="O122" s="18">
        <v>29</v>
      </c>
      <c r="P122" s="18">
        <v>29</v>
      </c>
      <c r="Q122" s="40">
        <f t="shared" si="4"/>
        <v>0</v>
      </c>
      <c r="R122" s="18">
        <v>1</v>
      </c>
      <c r="S122" s="18">
        <v>1087</v>
      </c>
      <c r="T122" s="18">
        <v>3477</v>
      </c>
      <c r="U122" s="18">
        <v>1</v>
      </c>
      <c r="V122" s="18">
        <v>189</v>
      </c>
      <c r="W122" s="18">
        <v>559</v>
      </c>
      <c r="X122" s="18" t="s">
        <v>653</v>
      </c>
      <c r="Y122" s="56" t="s">
        <v>654</v>
      </c>
    </row>
    <row r="123" ht="56" customHeight="1" spans="1:25">
      <c r="A123" s="19">
        <v>116</v>
      </c>
      <c r="B123" s="18" t="s">
        <v>38</v>
      </c>
      <c r="C123" s="18" t="s">
        <v>41</v>
      </c>
      <c r="D123" s="21" t="s">
        <v>42</v>
      </c>
      <c r="E123" s="18" t="s">
        <v>259</v>
      </c>
      <c r="F123" s="18" t="s">
        <v>260</v>
      </c>
      <c r="G123" s="18" t="s">
        <v>657</v>
      </c>
      <c r="H123" s="18" t="s">
        <v>93</v>
      </c>
      <c r="I123" s="29" t="s">
        <v>206</v>
      </c>
      <c r="J123" s="29" t="s">
        <v>207</v>
      </c>
      <c r="K123" s="18" t="s">
        <v>208</v>
      </c>
      <c r="L123" s="18" t="s">
        <v>262</v>
      </c>
      <c r="M123" s="27" t="s">
        <v>658</v>
      </c>
      <c r="N123" s="18">
        <v>10</v>
      </c>
      <c r="O123" s="18">
        <v>10</v>
      </c>
      <c r="P123" s="18">
        <v>10</v>
      </c>
      <c r="Q123" s="40">
        <f t="shared" si="4"/>
        <v>0</v>
      </c>
      <c r="R123" s="18">
        <v>1</v>
      </c>
      <c r="S123" s="18">
        <v>100</v>
      </c>
      <c r="T123" s="18">
        <v>350</v>
      </c>
      <c r="U123" s="18">
        <v>1</v>
      </c>
      <c r="V123" s="18">
        <v>5</v>
      </c>
      <c r="W123" s="18">
        <v>20</v>
      </c>
      <c r="X123" s="18" t="s">
        <v>659</v>
      </c>
      <c r="Y123" s="56" t="s">
        <v>659</v>
      </c>
    </row>
    <row r="124" ht="56" customHeight="1" spans="1:25">
      <c r="A124" s="19">
        <v>117</v>
      </c>
      <c r="B124" s="18" t="s">
        <v>38</v>
      </c>
      <c r="C124" s="18" t="s">
        <v>41</v>
      </c>
      <c r="D124" s="18" t="s">
        <v>43</v>
      </c>
      <c r="E124" s="18" t="s">
        <v>144</v>
      </c>
      <c r="F124" s="18" t="s">
        <v>660</v>
      </c>
      <c r="G124" s="18" t="s">
        <v>661</v>
      </c>
      <c r="H124" s="18" t="s">
        <v>93</v>
      </c>
      <c r="I124" s="29" t="s">
        <v>206</v>
      </c>
      <c r="J124" s="29" t="s">
        <v>207</v>
      </c>
      <c r="K124" s="18" t="s">
        <v>208</v>
      </c>
      <c r="L124" s="18" t="s">
        <v>148</v>
      </c>
      <c r="M124" s="27" t="s">
        <v>662</v>
      </c>
      <c r="N124" s="18">
        <v>25</v>
      </c>
      <c r="O124" s="18">
        <v>25</v>
      </c>
      <c r="P124" s="18">
        <v>25</v>
      </c>
      <c r="Q124" s="40">
        <f t="shared" si="4"/>
        <v>0</v>
      </c>
      <c r="R124" s="18">
        <v>1</v>
      </c>
      <c r="S124" s="18">
        <v>70</v>
      </c>
      <c r="T124" s="18">
        <v>225</v>
      </c>
      <c r="U124" s="18">
        <v>1</v>
      </c>
      <c r="V124" s="18">
        <v>12</v>
      </c>
      <c r="W124" s="18">
        <v>30</v>
      </c>
      <c r="X124" s="18" t="s">
        <v>663</v>
      </c>
      <c r="Y124" s="56" t="s">
        <v>663</v>
      </c>
    </row>
    <row r="125" ht="56" customHeight="1" spans="1:25">
      <c r="A125" s="19">
        <v>118</v>
      </c>
      <c r="B125" s="18" t="s">
        <v>38</v>
      </c>
      <c r="C125" s="18" t="s">
        <v>41</v>
      </c>
      <c r="D125" s="18" t="s">
        <v>44</v>
      </c>
      <c r="E125" s="18" t="s">
        <v>144</v>
      </c>
      <c r="F125" s="18" t="s">
        <v>660</v>
      </c>
      <c r="G125" s="18" t="s">
        <v>664</v>
      </c>
      <c r="H125" s="18" t="s">
        <v>93</v>
      </c>
      <c r="I125" s="29" t="s">
        <v>206</v>
      </c>
      <c r="J125" s="29" t="s">
        <v>207</v>
      </c>
      <c r="K125" s="18" t="s">
        <v>208</v>
      </c>
      <c r="L125" s="18" t="s">
        <v>148</v>
      </c>
      <c r="M125" s="27" t="s">
        <v>665</v>
      </c>
      <c r="N125" s="18">
        <v>5</v>
      </c>
      <c r="O125" s="18">
        <v>5</v>
      </c>
      <c r="P125" s="18">
        <v>5</v>
      </c>
      <c r="Q125" s="40">
        <f t="shared" si="4"/>
        <v>0</v>
      </c>
      <c r="R125" s="18">
        <v>1</v>
      </c>
      <c r="S125" s="18">
        <v>34</v>
      </c>
      <c r="T125" s="18">
        <v>120</v>
      </c>
      <c r="U125" s="18">
        <v>1</v>
      </c>
      <c r="V125" s="18">
        <v>6</v>
      </c>
      <c r="W125" s="18">
        <v>18</v>
      </c>
      <c r="X125" s="18" t="s">
        <v>666</v>
      </c>
      <c r="Y125" s="56" t="s">
        <v>666</v>
      </c>
    </row>
    <row r="126" ht="56" customHeight="1" spans="1:25">
      <c r="A126" s="19">
        <v>119</v>
      </c>
      <c r="B126" s="18" t="s">
        <v>38</v>
      </c>
      <c r="C126" s="18" t="s">
        <v>41</v>
      </c>
      <c r="D126" s="18" t="s">
        <v>43</v>
      </c>
      <c r="E126" s="18" t="s">
        <v>267</v>
      </c>
      <c r="F126" s="18" t="s">
        <v>275</v>
      </c>
      <c r="G126" s="18" t="s">
        <v>667</v>
      </c>
      <c r="H126" s="18" t="s">
        <v>93</v>
      </c>
      <c r="I126" s="29" t="s">
        <v>206</v>
      </c>
      <c r="J126" s="29" t="s">
        <v>207</v>
      </c>
      <c r="K126" s="18" t="s">
        <v>208</v>
      </c>
      <c r="L126" s="18" t="s">
        <v>270</v>
      </c>
      <c r="M126" s="27" t="s">
        <v>668</v>
      </c>
      <c r="N126" s="18">
        <v>30</v>
      </c>
      <c r="O126" s="18">
        <v>30</v>
      </c>
      <c r="P126" s="18">
        <v>30</v>
      </c>
      <c r="Q126" s="40">
        <f t="shared" si="4"/>
        <v>0</v>
      </c>
      <c r="R126" s="18">
        <v>1</v>
      </c>
      <c r="S126" s="18">
        <v>108</v>
      </c>
      <c r="T126" s="18">
        <v>420</v>
      </c>
      <c r="U126" s="18">
        <v>1</v>
      </c>
      <c r="V126" s="18">
        <v>15</v>
      </c>
      <c r="W126" s="18">
        <v>50</v>
      </c>
      <c r="X126" s="18" t="s">
        <v>669</v>
      </c>
      <c r="Y126" s="56" t="s">
        <v>669</v>
      </c>
    </row>
    <row r="127" ht="86" customHeight="1" spans="1:25">
      <c r="A127" s="19">
        <v>120</v>
      </c>
      <c r="B127" s="18" t="s">
        <v>38</v>
      </c>
      <c r="C127" s="18" t="s">
        <v>41</v>
      </c>
      <c r="D127" s="18" t="s">
        <v>43</v>
      </c>
      <c r="E127" s="21" t="s">
        <v>267</v>
      </c>
      <c r="F127" s="21" t="s">
        <v>268</v>
      </c>
      <c r="G127" s="21" t="s">
        <v>670</v>
      </c>
      <c r="H127" s="21" t="s">
        <v>252</v>
      </c>
      <c r="I127" s="37">
        <v>45717</v>
      </c>
      <c r="J127" s="37">
        <v>45870</v>
      </c>
      <c r="K127" s="18" t="s">
        <v>183</v>
      </c>
      <c r="L127" s="21" t="s">
        <v>270</v>
      </c>
      <c r="M127" s="46" t="s">
        <v>671</v>
      </c>
      <c r="N127" s="21" t="s">
        <v>672</v>
      </c>
      <c r="O127" s="21">
        <v>10.6</v>
      </c>
      <c r="P127" s="21">
        <v>10.6</v>
      </c>
      <c r="Q127" s="40">
        <f t="shared" si="4"/>
        <v>0</v>
      </c>
      <c r="R127" s="21">
        <v>1</v>
      </c>
      <c r="S127" s="21">
        <v>579</v>
      </c>
      <c r="T127" s="21">
        <v>1927</v>
      </c>
      <c r="U127" s="21">
        <v>1</v>
      </c>
      <c r="V127" s="21">
        <v>108</v>
      </c>
      <c r="W127" s="21">
        <v>395</v>
      </c>
      <c r="X127" s="21" t="s">
        <v>572</v>
      </c>
      <c r="Y127" s="61" t="s">
        <v>673</v>
      </c>
    </row>
    <row r="128" ht="63" customHeight="1" spans="1:25">
      <c r="A128" s="19">
        <v>121</v>
      </c>
      <c r="B128" s="18" t="s">
        <v>12</v>
      </c>
      <c r="C128" s="18" t="s">
        <v>22</v>
      </c>
      <c r="D128" s="18" t="s">
        <v>23</v>
      </c>
      <c r="E128" s="18" t="s">
        <v>480</v>
      </c>
      <c r="F128" s="18" t="s">
        <v>674</v>
      </c>
      <c r="G128" s="18" t="s">
        <v>675</v>
      </c>
      <c r="H128" s="18" t="s">
        <v>93</v>
      </c>
      <c r="I128" s="34" t="s">
        <v>676</v>
      </c>
      <c r="J128" s="34" t="s">
        <v>677</v>
      </c>
      <c r="K128" s="18" t="s">
        <v>94</v>
      </c>
      <c r="L128" s="18" t="s">
        <v>482</v>
      </c>
      <c r="M128" s="27" t="s">
        <v>678</v>
      </c>
      <c r="N128" s="18" t="s">
        <v>679</v>
      </c>
      <c r="O128" s="18">
        <v>10</v>
      </c>
      <c r="P128" s="18">
        <v>10</v>
      </c>
      <c r="Q128" s="40">
        <f t="shared" si="4"/>
        <v>0</v>
      </c>
      <c r="R128" s="18">
        <v>1</v>
      </c>
      <c r="S128" s="18">
        <v>32</v>
      </c>
      <c r="T128" s="18">
        <v>96</v>
      </c>
      <c r="U128" s="18">
        <v>1</v>
      </c>
      <c r="V128" s="18">
        <v>10</v>
      </c>
      <c r="W128" s="18">
        <v>28</v>
      </c>
      <c r="X128" s="18" t="s">
        <v>680</v>
      </c>
      <c r="Y128" s="56" t="s">
        <v>226</v>
      </c>
    </row>
    <row r="129" ht="63" customHeight="1" spans="1:25">
      <c r="A129" s="19">
        <v>122</v>
      </c>
      <c r="B129" s="18" t="s">
        <v>38</v>
      </c>
      <c r="C129" s="18" t="s">
        <v>41</v>
      </c>
      <c r="D129" s="18" t="s">
        <v>43</v>
      </c>
      <c r="E129" s="18" t="s">
        <v>480</v>
      </c>
      <c r="F129" s="18" t="s">
        <v>681</v>
      </c>
      <c r="G129" s="27" t="s">
        <v>682</v>
      </c>
      <c r="H129" s="18" t="s">
        <v>93</v>
      </c>
      <c r="I129" s="33" t="s">
        <v>683</v>
      </c>
      <c r="J129" s="33" t="s">
        <v>684</v>
      </c>
      <c r="K129" s="78" t="s">
        <v>685</v>
      </c>
      <c r="L129" s="18" t="s">
        <v>482</v>
      </c>
      <c r="M129" s="27" t="s">
        <v>686</v>
      </c>
      <c r="N129" s="18" t="s">
        <v>687</v>
      </c>
      <c r="O129" s="40">
        <v>100</v>
      </c>
      <c r="P129" s="40">
        <v>100</v>
      </c>
      <c r="Q129" s="40">
        <f t="shared" si="4"/>
        <v>0</v>
      </c>
      <c r="R129" s="18">
        <v>1</v>
      </c>
      <c r="S129" s="18">
        <v>1130</v>
      </c>
      <c r="T129" s="18">
        <v>4076</v>
      </c>
      <c r="U129" s="18">
        <v>1</v>
      </c>
      <c r="V129" s="18">
        <v>172</v>
      </c>
      <c r="W129" s="18">
        <v>605</v>
      </c>
      <c r="X129" s="27" t="s">
        <v>688</v>
      </c>
      <c r="Y129" s="58" t="s">
        <v>689</v>
      </c>
    </row>
    <row r="130" ht="52" customHeight="1" spans="1:25">
      <c r="A130" s="19">
        <v>123</v>
      </c>
      <c r="B130" s="18" t="s">
        <v>38</v>
      </c>
      <c r="C130" s="18" t="s">
        <v>41</v>
      </c>
      <c r="D130" s="18" t="s">
        <v>43</v>
      </c>
      <c r="E130" s="18" t="s">
        <v>480</v>
      </c>
      <c r="F130" s="18" t="s">
        <v>690</v>
      </c>
      <c r="G130" s="18" t="s">
        <v>691</v>
      </c>
      <c r="H130" s="18" t="s">
        <v>93</v>
      </c>
      <c r="I130" s="29" t="s">
        <v>206</v>
      </c>
      <c r="J130" s="29" t="s">
        <v>207</v>
      </c>
      <c r="K130" s="18" t="s">
        <v>208</v>
      </c>
      <c r="L130" s="18" t="s">
        <v>482</v>
      </c>
      <c r="M130" s="27" t="s">
        <v>692</v>
      </c>
      <c r="N130" s="18">
        <v>15</v>
      </c>
      <c r="O130" s="18">
        <v>15</v>
      </c>
      <c r="P130" s="18">
        <v>15</v>
      </c>
      <c r="Q130" s="40">
        <f t="shared" si="4"/>
        <v>0</v>
      </c>
      <c r="R130" s="18">
        <v>1</v>
      </c>
      <c r="S130" s="18">
        <v>270</v>
      </c>
      <c r="T130" s="18">
        <v>812</v>
      </c>
      <c r="U130" s="18">
        <v>1</v>
      </c>
      <c r="V130" s="18">
        <v>40</v>
      </c>
      <c r="W130" s="18">
        <v>120</v>
      </c>
      <c r="X130" s="18" t="s">
        <v>693</v>
      </c>
      <c r="Y130" s="56" t="s">
        <v>693</v>
      </c>
    </row>
    <row r="131" ht="52" customHeight="1" spans="1:25">
      <c r="A131" s="19">
        <v>124</v>
      </c>
      <c r="B131" s="18" t="s">
        <v>38</v>
      </c>
      <c r="C131" s="18" t="s">
        <v>41</v>
      </c>
      <c r="D131" s="18" t="s">
        <v>43</v>
      </c>
      <c r="E131" s="18" t="s">
        <v>480</v>
      </c>
      <c r="F131" s="18" t="s">
        <v>690</v>
      </c>
      <c r="G131" s="18" t="s">
        <v>694</v>
      </c>
      <c r="H131" s="18" t="s">
        <v>93</v>
      </c>
      <c r="I131" s="29" t="s">
        <v>206</v>
      </c>
      <c r="J131" s="29" t="s">
        <v>207</v>
      </c>
      <c r="K131" s="18" t="s">
        <v>208</v>
      </c>
      <c r="L131" s="18" t="s">
        <v>482</v>
      </c>
      <c r="M131" s="27" t="s">
        <v>695</v>
      </c>
      <c r="N131" s="18">
        <v>15</v>
      </c>
      <c r="O131" s="18">
        <v>15</v>
      </c>
      <c r="P131" s="18">
        <v>15</v>
      </c>
      <c r="Q131" s="40">
        <f t="shared" si="4"/>
        <v>0</v>
      </c>
      <c r="R131" s="18">
        <v>1</v>
      </c>
      <c r="S131" s="18">
        <v>270</v>
      </c>
      <c r="T131" s="18">
        <v>812</v>
      </c>
      <c r="U131" s="18">
        <v>1</v>
      </c>
      <c r="V131" s="18">
        <v>40</v>
      </c>
      <c r="W131" s="18">
        <v>120</v>
      </c>
      <c r="X131" s="18" t="s">
        <v>693</v>
      </c>
      <c r="Y131" s="56" t="s">
        <v>693</v>
      </c>
    </row>
    <row r="132" ht="52" customHeight="1" spans="1:25">
      <c r="A132" s="19">
        <v>125</v>
      </c>
      <c r="B132" s="18" t="s">
        <v>38</v>
      </c>
      <c r="C132" s="18" t="s">
        <v>41</v>
      </c>
      <c r="D132" s="18" t="s">
        <v>43</v>
      </c>
      <c r="E132" s="18" t="s">
        <v>285</v>
      </c>
      <c r="F132" s="18" t="s">
        <v>286</v>
      </c>
      <c r="G132" s="18" t="s">
        <v>696</v>
      </c>
      <c r="H132" s="18" t="s">
        <v>93</v>
      </c>
      <c r="I132" s="29">
        <v>2025.01</v>
      </c>
      <c r="J132" s="29">
        <v>2025.12</v>
      </c>
      <c r="K132" s="18" t="s">
        <v>183</v>
      </c>
      <c r="L132" s="18" t="s">
        <v>289</v>
      </c>
      <c r="M132" s="27" t="s">
        <v>697</v>
      </c>
      <c r="N132" s="18" t="s">
        <v>698</v>
      </c>
      <c r="O132" s="18">
        <v>12.9</v>
      </c>
      <c r="P132" s="18">
        <v>12.9</v>
      </c>
      <c r="Q132" s="40">
        <f t="shared" si="4"/>
        <v>0</v>
      </c>
      <c r="R132" s="18">
        <v>1</v>
      </c>
      <c r="S132" s="18">
        <v>247</v>
      </c>
      <c r="T132" s="18">
        <v>673</v>
      </c>
      <c r="U132" s="18"/>
      <c r="V132" s="18">
        <v>9</v>
      </c>
      <c r="W132" s="18">
        <v>29</v>
      </c>
      <c r="X132" s="94" t="s">
        <v>699</v>
      </c>
      <c r="Y132" s="99" t="s">
        <v>700</v>
      </c>
    </row>
    <row r="133" ht="52" customHeight="1" spans="1:25">
      <c r="A133" s="19">
        <v>126</v>
      </c>
      <c r="B133" s="18" t="s">
        <v>38</v>
      </c>
      <c r="C133" s="18" t="s">
        <v>41</v>
      </c>
      <c r="D133" s="18" t="s">
        <v>43</v>
      </c>
      <c r="E133" s="18" t="s">
        <v>285</v>
      </c>
      <c r="F133" s="18" t="s">
        <v>701</v>
      </c>
      <c r="G133" s="18" t="s">
        <v>702</v>
      </c>
      <c r="H133" s="18" t="s">
        <v>93</v>
      </c>
      <c r="I133" s="29">
        <v>2025.01</v>
      </c>
      <c r="J133" s="29">
        <v>2025.12</v>
      </c>
      <c r="K133" s="18" t="s">
        <v>183</v>
      </c>
      <c r="L133" s="18" t="s">
        <v>289</v>
      </c>
      <c r="M133" s="27" t="s">
        <v>703</v>
      </c>
      <c r="N133" s="18" t="s">
        <v>704</v>
      </c>
      <c r="O133" s="18">
        <v>16</v>
      </c>
      <c r="P133" s="18">
        <v>16</v>
      </c>
      <c r="Q133" s="40">
        <f t="shared" si="4"/>
        <v>0</v>
      </c>
      <c r="R133" s="18">
        <v>1</v>
      </c>
      <c r="S133" s="18">
        <v>80</v>
      </c>
      <c r="T133" s="18">
        <v>340</v>
      </c>
      <c r="U133" s="18">
        <v>1</v>
      </c>
      <c r="V133" s="18">
        <v>17</v>
      </c>
      <c r="W133" s="18">
        <v>62</v>
      </c>
      <c r="X133" s="94" t="s">
        <v>705</v>
      </c>
      <c r="Y133" s="99" t="s">
        <v>700</v>
      </c>
    </row>
    <row r="134" ht="52" customHeight="1" spans="1:25">
      <c r="A134" s="19">
        <v>127</v>
      </c>
      <c r="B134" s="18" t="s">
        <v>38</v>
      </c>
      <c r="C134" s="18" t="s">
        <v>41</v>
      </c>
      <c r="D134" s="18" t="s">
        <v>43</v>
      </c>
      <c r="E134" s="18" t="s">
        <v>285</v>
      </c>
      <c r="F134" s="18" t="s">
        <v>701</v>
      </c>
      <c r="G134" s="18" t="s">
        <v>706</v>
      </c>
      <c r="H134" s="18" t="s">
        <v>93</v>
      </c>
      <c r="I134" s="29">
        <v>2025.01</v>
      </c>
      <c r="J134" s="29">
        <v>2025.12</v>
      </c>
      <c r="K134" s="18" t="s">
        <v>183</v>
      </c>
      <c r="L134" s="18" t="s">
        <v>289</v>
      </c>
      <c r="M134" s="27" t="s">
        <v>707</v>
      </c>
      <c r="N134" s="44" t="s">
        <v>708</v>
      </c>
      <c r="O134" s="18">
        <v>14</v>
      </c>
      <c r="P134" s="18">
        <v>14</v>
      </c>
      <c r="Q134" s="40">
        <f t="shared" si="4"/>
        <v>0</v>
      </c>
      <c r="R134" s="18">
        <v>1</v>
      </c>
      <c r="S134" s="18">
        <v>35</v>
      </c>
      <c r="T134" s="18">
        <v>132</v>
      </c>
      <c r="U134" s="18">
        <v>1</v>
      </c>
      <c r="V134" s="18">
        <v>9</v>
      </c>
      <c r="W134" s="18">
        <v>30</v>
      </c>
      <c r="X134" s="94" t="s">
        <v>709</v>
      </c>
      <c r="Y134" s="99" t="s">
        <v>700</v>
      </c>
    </row>
    <row r="135" ht="52" customHeight="1" spans="1:25">
      <c r="A135" s="19">
        <v>128</v>
      </c>
      <c r="B135" s="18" t="s">
        <v>38</v>
      </c>
      <c r="C135" s="18" t="s">
        <v>41</v>
      </c>
      <c r="D135" s="18" t="s">
        <v>44</v>
      </c>
      <c r="E135" s="18" t="s">
        <v>285</v>
      </c>
      <c r="F135" s="18" t="s">
        <v>710</v>
      </c>
      <c r="G135" s="27" t="s">
        <v>711</v>
      </c>
      <c r="H135" s="18" t="s">
        <v>93</v>
      </c>
      <c r="I135" s="33">
        <v>45597</v>
      </c>
      <c r="J135" s="33">
        <v>45992</v>
      </c>
      <c r="K135" s="18" t="s">
        <v>338</v>
      </c>
      <c r="L135" s="18" t="s">
        <v>289</v>
      </c>
      <c r="M135" s="27" t="s">
        <v>712</v>
      </c>
      <c r="N135" s="18" t="s">
        <v>713</v>
      </c>
      <c r="O135" s="40">
        <v>80</v>
      </c>
      <c r="P135" s="40">
        <v>80</v>
      </c>
      <c r="Q135" s="40">
        <f t="shared" si="4"/>
        <v>0</v>
      </c>
      <c r="R135" s="18">
        <v>1</v>
      </c>
      <c r="S135" s="18">
        <v>706</v>
      </c>
      <c r="T135" s="18">
        <v>2432</v>
      </c>
      <c r="U135" s="18">
        <v>0</v>
      </c>
      <c r="V135" s="18">
        <v>48</v>
      </c>
      <c r="W135" s="18">
        <v>132</v>
      </c>
      <c r="X135" s="27" t="s">
        <v>714</v>
      </c>
      <c r="Y135" s="58" t="s">
        <v>715</v>
      </c>
    </row>
    <row r="136" ht="52" customHeight="1" spans="1:25">
      <c r="A136" s="19">
        <v>129</v>
      </c>
      <c r="B136" s="18" t="s">
        <v>38</v>
      </c>
      <c r="C136" s="18" t="s">
        <v>41</v>
      </c>
      <c r="D136" s="18" t="s">
        <v>44</v>
      </c>
      <c r="E136" s="18" t="s">
        <v>489</v>
      </c>
      <c r="F136" s="18" t="s">
        <v>716</v>
      </c>
      <c r="G136" s="21" t="s">
        <v>717</v>
      </c>
      <c r="H136" s="18" t="s">
        <v>288</v>
      </c>
      <c r="I136" s="37">
        <v>45651</v>
      </c>
      <c r="J136" s="37">
        <v>46022</v>
      </c>
      <c r="K136" s="18" t="s">
        <v>183</v>
      </c>
      <c r="L136" s="18" t="s">
        <v>491</v>
      </c>
      <c r="M136" s="27" t="s">
        <v>718</v>
      </c>
      <c r="N136" s="18" t="s">
        <v>332</v>
      </c>
      <c r="O136" s="18">
        <v>30</v>
      </c>
      <c r="P136" s="18">
        <v>30</v>
      </c>
      <c r="Q136" s="40">
        <f t="shared" si="4"/>
        <v>0</v>
      </c>
      <c r="R136" s="18">
        <v>1</v>
      </c>
      <c r="S136" s="18">
        <v>596</v>
      </c>
      <c r="T136" s="18">
        <v>2226</v>
      </c>
      <c r="U136" s="18">
        <v>1</v>
      </c>
      <c r="V136" s="18">
        <v>12</v>
      </c>
      <c r="W136" s="18">
        <v>16</v>
      </c>
      <c r="X136" s="95" t="s">
        <v>719</v>
      </c>
      <c r="Y136" s="58" t="s">
        <v>715</v>
      </c>
    </row>
    <row r="137" ht="52" customHeight="1" spans="1:25">
      <c r="A137" s="19">
        <v>130</v>
      </c>
      <c r="B137" s="18" t="s">
        <v>38</v>
      </c>
      <c r="C137" s="18" t="s">
        <v>41</v>
      </c>
      <c r="D137" s="18" t="s">
        <v>43</v>
      </c>
      <c r="E137" s="18" t="s">
        <v>500</v>
      </c>
      <c r="F137" s="18" t="s">
        <v>720</v>
      </c>
      <c r="G137" s="18" t="s">
        <v>721</v>
      </c>
      <c r="H137" s="18" t="s">
        <v>93</v>
      </c>
      <c r="I137" s="29" t="s">
        <v>206</v>
      </c>
      <c r="J137" s="29" t="s">
        <v>207</v>
      </c>
      <c r="K137" s="18" t="s">
        <v>208</v>
      </c>
      <c r="L137" s="18" t="s">
        <v>502</v>
      </c>
      <c r="M137" s="27" t="s">
        <v>722</v>
      </c>
      <c r="N137" s="18">
        <v>30</v>
      </c>
      <c r="O137" s="18">
        <v>30</v>
      </c>
      <c r="P137" s="18">
        <v>30</v>
      </c>
      <c r="Q137" s="40">
        <f t="shared" si="4"/>
        <v>0</v>
      </c>
      <c r="R137" s="18">
        <v>1</v>
      </c>
      <c r="S137" s="18">
        <v>95</v>
      </c>
      <c r="T137" s="18">
        <v>315</v>
      </c>
      <c r="U137" s="18">
        <v>1</v>
      </c>
      <c r="V137" s="18">
        <v>15</v>
      </c>
      <c r="W137" s="18">
        <v>75</v>
      </c>
      <c r="X137" s="18" t="s">
        <v>723</v>
      </c>
      <c r="Y137" s="56" t="s">
        <v>723</v>
      </c>
    </row>
    <row r="138" ht="69" customHeight="1" spans="1:25">
      <c r="A138" s="19">
        <v>131</v>
      </c>
      <c r="B138" s="18" t="s">
        <v>38</v>
      </c>
      <c r="C138" s="18" t="s">
        <v>41</v>
      </c>
      <c r="D138" s="18" t="s">
        <v>43</v>
      </c>
      <c r="E138" s="18" t="s">
        <v>90</v>
      </c>
      <c r="F138" s="18" t="s">
        <v>293</v>
      </c>
      <c r="G138" s="18" t="s">
        <v>724</v>
      </c>
      <c r="H138" s="18" t="s">
        <v>93</v>
      </c>
      <c r="I138" s="29" t="s">
        <v>206</v>
      </c>
      <c r="J138" s="29" t="s">
        <v>207</v>
      </c>
      <c r="K138" s="18" t="s">
        <v>208</v>
      </c>
      <c r="L138" s="32" t="s">
        <v>95</v>
      </c>
      <c r="M138" s="27" t="s">
        <v>725</v>
      </c>
      <c r="N138" s="18">
        <v>10</v>
      </c>
      <c r="O138" s="18">
        <v>10</v>
      </c>
      <c r="P138" s="18">
        <v>10</v>
      </c>
      <c r="Q138" s="40">
        <f t="shared" si="4"/>
        <v>0</v>
      </c>
      <c r="R138" s="18">
        <v>1</v>
      </c>
      <c r="S138" s="18">
        <v>600</v>
      </c>
      <c r="T138" s="18">
        <v>1834</v>
      </c>
      <c r="U138" s="18">
        <v>1</v>
      </c>
      <c r="V138" s="18">
        <v>90</v>
      </c>
      <c r="W138" s="18">
        <v>280</v>
      </c>
      <c r="X138" s="18" t="s">
        <v>726</v>
      </c>
      <c r="Y138" s="56" t="s">
        <v>726</v>
      </c>
    </row>
    <row r="139" ht="52" customHeight="1" spans="1:25">
      <c r="A139" s="19">
        <v>132</v>
      </c>
      <c r="B139" s="18" t="s">
        <v>38</v>
      </c>
      <c r="C139" s="18" t="s">
        <v>41</v>
      </c>
      <c r="D139" s="18" t="s">
        <v>43</v>
      </c>
      <c r="E139" s="18" t="s">
        <v>90</v>
      </c>
      <c r="F139" s="18" t="s">
        <v>727</v>
      </c>
      <c r="G139" s="18" t="s">
        <v>728</v>
      </c>
      <c r="H139" s="18" t="s">
        <v>93</v>
      </c>
      <c r="I139" s="37">
        <v>45667</v>
      </c>
      <c r="J139" s="37">
        <v>45992</v>
      </c>
      <c r="K139" s="18" t="s">
        <v>183</v>
      </c>
      <c r="L139" s="32" t="s">
        <v>95</v>
      </c>
      <c r="M139" s="27" t="s">
        <v>729</v>
      </c>
      <c r="N139" s="44">
        <v>30</v>
      </c>
      <c r="O139" s="18">
        <v>30</v>
      </c>
      <c r="P139" s="18">
        <v>30</v>
      </c>
      <c r="Q139" s="40">
        <f t="shared" si="4"/>
        <v>0</v>
      </c>
      <c r="R139" s="18">
        <v>1</v>
      </c>
      <c r="S139" s="18">
        <v>557</v>
      </c>
      <c r="T139" s="18">
        <v>1886</v>
      </c>
      <c r="U139" s="18">
        <v>1</v>
      </c>
      <c r="V139" s="18">
        <v>111</v>
      </c>
      <c r="W139" s="18">
        <v>445</v>
      </c>
      <c r="X139" s="18" t="s">
        <v>730</v>
      </c>
      <c r="Y139" s="56" t="s">
        <v>730</v>
      </c>
    </row>
    <row r="140" ht="75" customHeight="1" spans="1:25">
      <c r="A140" s="19">
        <v>133</v>
      </c>
      <c r="B140" s="18" t="s">
        <v>38</v>
      </c>
      <c r="C140" s="18" t="s">
        <v>41</v>
      </c>
      <c r="D140" s="18" t="s">
        <v>43</v>
      </c>
      <c r="E140" s="18" t="s">
        <v>298</v>
      </c>
      <c r="F140" s="18" t="s">
        <v>299</v>
      </c>
      <c r="G140" s="18" t="s">
        <v>731</v>
      </c>
      <c r="H140" s="18" t="s">
        <v>93</v>
      </c>
      <c r="I140" s="29" t="s">
        <v>206</v>
      </c>
      <c r="J140" s="29" t="s">
        <v>207</v>
      </c>
      <c r="K140" s="18" t="s">
        <v>208</v>
      </c>
      <c r="L140" s="18" t="s">
        <v>301</v>
      </c>
      <c r="M140" s="27" t="s">
        <v>732</v>
      </c>
      <c r="N140" s="18">
        <v>25</v>
      </c>
      <c r="O140" s="18">
        <v>25</v>
      </c>
      <c r="P140" s="18">
        <v>25</v>
      </c>
      <c r="Q140" s="40">
        <f t="shared" si="4"/>
        <v>0</v>
      </c>
      <c r="R140" s="18">
        <v>1</v>
      </c>
      <c r="S140" s="18">
        <v>200</v>
      </c>
      <c r="T140" s="18">
        <v>700</v>
      </c>
      <c r="U140" s="18">
        <v>1</v>
      </c>
      <c r="V140" s="18">
        <v>30</v>
      </c>
      <c r="W140" s="18">
        <v>100</v>
      </c>
      <c r="X140" s="18" t="s">
        <v>733</v>
      </c>
      <c r="Y140" s="56" t="s">
        <v>733</v>
      </c>
    </row>
    <row r="141" ht="52" customHeight="1" spans="1:25">
      <c r="A141" s="19">
        <v>134</v>
      </c>
      <c r="B141" s="18" t="s">
        <v>38</v>
      </c>
      <c r="C141" s="18" t="s">
        <v>41</v>
      </c>
      <c r="D141" s="18" t="s">
        <v>43</v>
      </c>
      <c r="E141" s="18" t="s">
        <v>298</v>
      </c>
      <c r="F141" s="18" t="s">
        <v>734</v>
      </c>
      <c r="G141" s="18" t="s">
        <v>735</v>
      </c>
      <c r="H141" s="18" t="s">
        <v>93</v>
      </c>
      <c r="I141" s="37">
        <v>45597</v>
      </c>
      <c r="J141" s="37">
        <v>45778</v>
      </c>
      <c r="K141" s="18" t="s">
        <v>183</v>
      </c>
      <c r="L141" s="18" t="s">
        <v>301</v>
      </c>
      <c r="M141" s="46" t="s">
        <v>736</v>
      </c>
      <c r="N141" s="44" t="s">
        <v>737</v>
      </c>
      <c r="O141" s="18">
        <v>30</v>
      </c>
      <c r="P141" s="18">
        <v>30</v>
      </c>
      <c r="Q141" s="40">
        <f t="shared" ref="Q141:Q172" si="5">O141-P141</f>
        <v>0</v>
      </c>
      <c r="R141" s="18">
        <v>1</v>
      </c>
      <c r="S141" s="18">
        <v>254</v>
      </c>
      <c r="T141" s="18">
        <v>842</v>
      </c>
      <c r="U141" s="18">
        <v>0</v>
      </c>
      <c r="V141" s="18">
        <v>29</v>
      </c>
      <c r="W141" s="18">
        <v>91</v>
      </c>
      <c r="X141" s="46" t="s">
        <v>738</v>
      </c>
      <c r="Y141" s="58" t="s">
        <v>579</v>
      </c>
    </row>
    <row r="142" ht="52" customHeight="1" spans="1:25">
      <c r="A142" s="19">
        <v>135</v>
      </c>
      <c r="B142" s="18" t="s">
        <v>38</v>
      </c>
      <c r="C142" s="18" t="s">
        <v>41</v>
      </c>
      <c r="D142" s="18" t="s">
        <v>43</v>
      </c>
      <c r="E142" s="18" t="s">
        <v>298</v>
      </c>
      <c r="F142" s="18" t="s">
        <v>574</v>
      </c>
      <c r="G142" s="18" t="s">
        <v>739</v>
      </c>
      <c r="H142" s="18" t="s">
        <v>93</v>
      </c>
      <c r="I142" s="37">
        <v>45597</v>
      </c>
      <c r="J142" s="37">
        <v>45778</v>
      </c>
      <c r="K142" s="18" t="s">
        <v>183</v>
      </c>
      <c r="L142" s="18" t="s">
        <v>301</v>
      </c>
      <c r="M142" s="46" t="s">
        <v>740</v>
      </c>
      <c r="N142" s="44" t="s">
        <v>741</v>
      </c>
      <c r="O142" s="18">
        <v>10.2</v>
      </c>
      <c r="P142" s="18">
        <v>10.2</v>
      </c>
      <c r="Q142" s="40">
        <f t="shared" si="5"/>
        <v>0</v>
      </c>
      <c r="R142" s="18">
        <v>1</v>
      </c>
      <c r="S142" s="18">
        <v>205</v>
      </c>
      <c r="T142" s="18">
        <v>990</v>
      </c>
      <c r="U142" s="18">
        <v>1</v>
      </c>
      <c r="V142" s="18">
        <v>57</v>
      </c>
      <c r="W142" s="18">
        <v>193</v>
      </c>
      <c r="X142" s="27" t="s">
        <v>742</v>
      </c>
      <c r="Y142" s="58" t="s">
        <v>579</v>
      </c>
    </row>
    <row r="143" s="2" customFormat="1" ht="69" customHeight="1" spans="1:25">
      <c r="A143" s="19">
        <v>136</v>
      </c>
      <c r="B143" s="18" t="s">
        <v>38</v>
      </c>
      <c r="C143" s="18" t="s">
        <v>41</v>
      </c>
      <c r="D143" s="18" t="s">
        <v>43</v>
      </c>
      <c r="E143" s="18" t="s">
        <v>153</v>
      </c>
      <c r="F143" s="18" t="s">
        <v>163</v>
      </c>
      <c r="G143" s="27" t="s">
        <v>743</v>
      </c>
      <c r="H143" s="18" t="s">
        <v>93</v>
      </c>
      <c r="I143" s="33" t="s">
        <v>744</v>
      </c>
      <c r="J143" s="33" t="s">
        <v>745</v>
      </c>
      <c r="K143" s="18" t="s">
        <v>685</v>
      </c>
      <c r="L143" s="18" t="s">
        <v>513</v>
      </c>
      <c r="M143" s="27" t="s">
        <v>746</v>
      </c>
      <c r="N143" s="18" t="s">
        <v>747</v>
      </c>
      <c r="O143" s="40">
        <v>100</v>
      </c>
      <c r="P143" s="40">
        <v>100</v>
      </c>
      <c r="Q143" s="40">
        <f t="shared" si="5"/>
        <v>0</v>
      </c>
      <c r="R143" s="18">
        <v>5</v>
      </c>
      <c r="S143" s="18">
        <v>2752</v>
      </c>
      <c r="T143" s="18">
        <v>11862</v>
      </c>
      <c r="U143" s="18">
        <v>5</v>
      </c>
      <c r="V143" s="18">
        <v>562</v>
      </c>
      <c r="W143" s="18">
        <v>1893</v>
      </c>
      <c r="X143" s="27" t="s">
        <v>748</v>
      </c>
      <c r="Y143" s="58" t="s">
        <v>579</v>
      </c>
    </row>
    <row r="144" s="2" customFormat="1" ht="99" customHeight="1" spans="1:25">
      <c r="A144" s="19">
        <v>137</v>
      </c>
      <c r="B144" s="18" t="s">
        <v>38</v>
      </c>
      <c r="C144" s="18" t="s">
        <v>41</v>
      </c>
      <c r="D144" s="18" t="s">
        <v>43</v>
      </c>
      <c r="E144" s="18" t="s">
        <v>153</v>
      </c>
      <c r="F144" s="18" t="s">
        <v>749</v>
      </c>
      <c r="G144" s="18" t="s">
        <v>750</v>
      </c>
      <c r="H144" s="18" t="s">
        <v>93</v>
      </c>
      <c r="I144" s="79">
        <v>2025.1</v>
      </c>
      <c r="J144" s="79">
        <v>2025.12</v>
      </c>
      <c r="K144" s="18" t="s">
        <v>183</v>
      </c>
      <c r="L144" s="18" t="s">
        <v>513</v>
      </c>
      <c r="M144" s="27" t="s">
        <v>751</v>
      </c>
      <c r="N144" s="18" t="s">
        <v>752</v>
      </c>
      <c r="O144" s="18">
        <v>30</v>
      </c>
      <c r="P144" s="18">
        <v>30</v>
      </c>
      <c r="Q144" s="40">
        <f t="shared" si="5"/>
        <v>0</v>
      </c>
      <c r="R144" s="91" t="s">
        <v>753</v>
      </c>
      <c r="S144" s="91" t="s">
        <v>754</v>
      </c>
      <c r="T144" s="91" t="s">
        <v>755</v>
      </c>
      <c r="U144" s="91" t="s">
        <v>753</v>
      </c>
      <c r="V144" s="91" t="s">
        <v>756</v>
      </c>
      <c r="W144" s="91" t="s">
        <v>757</v>
      </c>
      <c r="X144" s="91" t="s">
        <v>758</v>
      </c>
      <c r="Y144" s="100" t="s">
        <v>758</v>
      </c>
    </row>
    <row r="145" s="2" customFormat="1" ht="81" customHeight="1" spans="1:25">
      <c r="A145" s="19">
        <v>138</v>
      </c>
      <c r="B145" s="18" t="s">
        <v>38</v>
      </c>
      <c r="C145" s="18" t="s">
        <v>41</v>
      </c>
      <c r="D145" s="18" t="s">
        <v>43</v>
      </c>
      <c r="E145" s="18" t="s">
        <v>153</v>
      </c>
      <c r="F145" s="18" t="s">
        <v>154</v>
      </c>
      <c r="G145" s="18" t="s">
        <v>759</v>
      </c>
      <c r="H145" s="18" t="s">
        <v>156</v>
      </c>
      <c r="I145" s="29">
        <v>2025.1</v>
      </c>
      <c r="J145" s="29">
        <v>2025.12</v>
      </c>
      <c r="K145" s="18" t="s">
        <v>183</v>
      </c>
      <c r="L145" s="18" t="s">
        <v>513</v>
      </c>
      <c r="M145" s="27" t="s">
        <v>760</v>
      </c>
      <c r="N145" s="18" t="s">
        <v>761</v>
      </c>
      <c r="O145" s="18">
        <v>45.5</v>
      </c>
      <c r="P145" s="18">
        <v>45.5</v>
      </c>
      <c r="Q145" s="40">
        <f t="shared" si="5"/>
        <v>0</v>
      </c>
      <c r="R145" s="18">
        <v>1</v>
      </c>
      <c r="S145" s="18">
        <v>153</v>
      </c>
      <c r="T145" s="18">
        <v>627</v>
      </c>
      <c r="U145" s="18">
        <v>1</v>
      </c>
      <c r="V145" s="18">
        <v>32</v>
      </c>
      <c r="W145" s="18">
        <v>107</v>
      </c>
      <c r="X145" s="18" t="s">
        <v>762</v>
      </c>
      <c r="Y145" s="56" t="s">
        <v>579</v>
      </c>
    </row>
    <row r="146" s="2" customFormat="1" ht="81" customHeight="1" spans="1:25">
      <c r="A146" s="19">
        <v>139</v>
      </c>
      <c r="B146" s="18" t="s">
        <v>38</v>
      </c>
      <c r="C146" s="18" t="s">
        <v>41</v>
      </c>
      <c r="D146" s="18" t="s">
        <v>43</v>
      </c>
      <c r="E146" s="18" t="s">
        <v>153</v>
      </c>
      <c r="F146" s="18" t="s">
        <v>154</v>
      </c>
      <c r="G146" s="18" t="s">
        <v>763</v>
      </c>
      <c r="H146" s="18" t="s">
        <v>156</v>
      </c>
      <c r="I146" s="29">
        <v>2025.1</v>
      </c>
      <c r="J146" s="29">
        <v>2025.12</v>
      </c>
      <c r="K146" s="18" t="s">
        <v>183</v>
      </c>
      <c r="L146" s="18" t="s">
        <v>513</v>
      </c>
      <c r="M146" s="27" t="s">
        <v>764</v>
      </c>
      <c r="N146" s="18" t="s">
        <v>765</v>
      </c>
      <c r="O146" s="18">
        <v>24</v>
      </c>
      <c r="P146" s="18">
        <v>24</v>
      </c>
      <c r="Q146" s="40">
        <f t="shared" si="5"/>
        <v>0</v>
      </c>
      <c r="R146" s="18">
        <v>1</v>
      </c>
      <c r="S146" s="18">
        <v>56</v>
      </c>
      <c r="T146" s="18">
        <v>208</v>
      </c>
      <c r="U146" s="18">
        <v>1</v>
      </c>
      <c r="V146" s="18">
        <v>11</v>
      </c>
      <c r="W146" s="18">
        <v>28</v>
      </c>
      <c r="X146" s="18" t="s">
        <v>766</v>
      </c>
      <c r="Y146" s="56" t="s">
        <v>579</v>
      </c>
    </row>
    <row r="147" s="2" customFormat="1" ht="69" customHeight="1" spans="1:25">
      <c r="A147" s="19">
        <v>140</v>
      </c>
      <c r="B147" s="18" t="s">
        <v>38</v>
      </c>
      <c r="C147" s="18" t="s">
        <v>41</v>
      </c>
      <c r="D147" s="18" t="s">
        <v>43</v>
      </c>
      <c r="E147" s="18" t="s">
        <v>153</v>
      </c>
      <c r="F147" s="18" t="s">
        <v>154</v>
      </c>
      <c r="G147" s="18" t="s">
        <v>767</v>
      </c>
      <c r="H147" s="18" t="s">
        <v>156</v>
      </c>
      <c r="I147" s="29">
        <v>2025.1</v>
      </c>
      <c r="J147" s="29">
        <v>2025.12</v>
      </c>
      <c r="K147" s="18" t="s">
        <v>183</v>
      </c>
      <c r="L147" s="18" t="s">
        <v>513</v>
      </c>
      <c r="M147" s="27" t="s">
        <v>768</v>
      </c>
      <c r="N147" s="18" t="s">
        <v>769</v>
      </c>
      <c r="O147" s="18">
        <v>30.5</v>
      </c>
      <c r="P147" s="18">
        <v>30.5</v>
      </c>
      <c r="Q147" s="40">
        <f t="shared" si="5"/>
        <v>0</v>
      </c>
      <c r="R147" s="18">
        <v>1</v>
      </c>
      <c r="S147" s="18">
        <v>73</v>
      </c>
      <c r="T147" s="18">
        <v>263</v>
      </c>
      <c r="U147" s="18">
        <v>1</v>
      </c>
      <c r="V147" s="18">
        <v>22</v>
      </c>
      <c r="W147" s="18">
        <v>74</v>
      </c>
      <c r="X147" s="18" t="s">
        <v>770</v>
      </c>
      <c r="Y147" s="56" t="s">
        <v>579</v>
      </c>
    </row>
    <row r="148" s="2" customFormat="1" ht="87" customHeight="1" spans="1:25">
      <c r="A148" s="19">
        <v>141</v>
      </c>
      <c r="B148" s="18" t="s">
        <v>38</v>
      </c>
      <c r="C148" s="18" t="s">
        <v>41</v>
      </c>
      <c r="D148" s="18" t="s">
        <v>43</v>
      </c>
      <c r="E148" s="18" t="s">
        <v>153</v>
      </c>
      <c r="F148" s="18" t="s">
        <v>771</v>
      </c>
      <c r="G148" s="18" t="s">
        <v>772</v>
      </c>
      <c r="H148" s="18" t="s">
        <v>93</v>
      </c>
      <c r="I148" s="34" t="s">
        <v>773</v>
      </c>
      <c r="J148" s="34" t="s">
        <v>774</v>
      </c>
      <c r="K148" s="21" t="s">
        <v>147</v>
      </c>
      <c r="L148" s="18" t="s">
        <v>153</v>
      </c>
      <c r="M148" s="27" t="s">
        <v>771</v>
      </c>
      <c r="N148" s="18" t="s">
        <v>775</v>
      </c>
      <c r="O148" s="18">
        <v>32</v>
      </c>
      <c r="P148" s="18">
        <v>32</v>
      </c>
      <c r="Q148" s="40">
        <f t="shared" si="5"/>
        <v>0</v>
      </c>
      <c r="R148" s="18">
        <v>5</v>
      </c>
      <c r="S148" s="18">
        <v>2300</v>
      </c>
      <c r="T148" s="18">
        <v>10340</v>
      </c>
      <c r="U148" s="18">
        <v>2</v>
      </c>
      <c r="V148" s="18">
        <v>500</v>
      </c>
      <c r="W148" s="18">
        <v>1320</v>
      </c>
      <c r="X148" s="18" t="s">
        <v>776</v>
      </c>
      <c r="Y148" s="56" t="s">
        <v>777</v>
      </c>
    </row>
    <row r="149" ht="75" customHeight="1" spans="1:25">
      <c r="A149" s="19">
        <v>142</v>
      </c>
      <c r="B149" s="18" t="s">
        <v>38</v>
      </c>
      <c r="C149" s="18" t="s">
        <v>41</v>
      </c>
      <c r="D149" s="18" t="s">
        <v>43</v>
      </c>
      <c r="E149" s="18" t="s">
        <v>153</v>
      </c>
      <c r="F149" s="18" t="s">
        <v>778</v>
      </c>
      <c r="G149" s="18" t="s">
        <v>779</v>
      </c>
      <c r="H149" s="18" t="s">
        <v>93</v>
      </c>
      <c r="I149" s="34" t="s">
        <v>773</v>
      </c>
      <c r="J149" s="34" t="s">
        <v>165</v>
      </c>
      <c r="K149" s="21" t="s">
        <v>147</v>
      </c>
      <c r="L149" s="18" t="s">
        <v>153</v>
      </c>
      <c r="M149" s="27" t="s">
        <v>778</v>
      </c>
      <c r="N149" s="18" t="s">
        <v>332</v>
      </c>
      <c r="O149" s="18">
        <v>30</v>
      </c>
      <c r="P149" s="18">
        <v>30</v>
      </c>
      <c r="Q149" s="40">
        <f t="shared" si="5"/>
        <v>0</v>
      </c>
      <c r="R149" s="18">
        <v>3</v>
      </c>
      <c r="S149" s="18">
        <v>900</v>
      </c>
      <c r="T149" s="18">
        <v>4000</v>
      </c>
      <c r="U149" s="18">
        <v>2</v>
      </c>
      <c r="V149" s="18">
        <v>300</v>
      </c>
      <c r="W149" s="18">
        <v>800</v>
      </c>
      <c r="X149" s="18" t="s">
        <v>780</v>
      </c>
      <c r="Y149" s="56" t="s">
        <v>781</v>
      </c>
    </row>
    <row r="150" ht="78" customHeight="1" spans="1:25">
      <c r="A150" s="19">
        <v>143</v>
      </c>
      <c r="B150" s="18" t="s">
        <v>38</v>
      </c>
      <c r="C150" s="18" t="s">
        <v>41</v>
      </c>
      <c r="D150" s="18" t="s">
        <v>43</v>
      </c>
      <c r="E150" s="18" t="s">
        <v>167</v>
      </c>
      <c r="F150" s="18" t="s">
        <v>782</v>
      </c>
      <c r="G150" s="18" t="s">
        <v>783</v>
      </c>
      <c r="H150" s="18" t="s">
        <v>93</v>
      </c>
      <c r="I150" s="79" t="s">
        <v>784</v>
      </c>
      <c r="J150" s="79" t="s">
        <v>785</v>
      </c>
      <c r="K150" s="18" t="s">
        <v>183</v>
      </c>
      <c r="L150" s="18" t="s">
        <v>170</v>
      </c>
      <c r="M150" s="27" t="s">
        <v>786</v>
      </c>
      <c r="N150" s="18" t="s">
        <v>150</v>
      </c>
      <c r="O150" s="40">
        <v>20</v>
      </c>
      <c r="P150" s="40">
        <v>20</v>
      </c>
      <c r="Q150" s="40">
        <f t="shared" si="5"/>
        <v>0</v>
      </c>
      <c r="R150" s="18">
        <v>1</v>
      </c>
      <c r="S150" s="18">
        <v>15</v>
      </c>
      <c r="T150" s="18">
        <v>58</v>
      </c>
      <c r="U150" s="18"/>
      <c r="V150" s="18">
        <v>7</v>
      </c>
      <c r="W150" s="18">
        <v>23</v>
      </c>
      <c r="X150" s="18" t="s">
        <v>787</v>
      </c>
      <c r="Y150" s="56" t="s">
        <v>788</v>
      </c>
    </row>
    <row r="151" ht="76" customHeight="1" spans="1:25">
      <c r="A151" s="19">
        <v>144</v>
      </c>
      <c r="B151" s="18" t="s">
        <v>38</v>
      </c>
      <c r="C151" s="18" t="s">
        <v>41</v>
      </c>
      <c r="D151" s="18" t="s">
        <v>43</v>
      </c>
      <c r="E151" s="18" t="s">
        <v>167</v>
      </c>
      <c r="F151" s="18" t="s">
        <v>789</v>
      </c>
      <c r="G151" s="18" t="s">
        <v>790</v>
      </c>
      <c r="H151" s="18" t="s">
        <v>93</v>
      </c>
      <c r="I151" s="79" t="s">
        <v>784</v>
      </c>
      <c r="J151" s="79" t="s">
        <v>785</v>
      </c>
      <c r="K151" s="18" t="s">
        <v>183</v>
      </c>
      <c r="L151" s="18" t="s">
        <v>170</v>
      </c>
      <c r="M151" s="27" t="s">
        <v>791</v>
      </c>
      <c r="N151" s="18" t="s">
        <v>332</v>
      </c>
      <c r="O151" s="40">
        <v>30</v>
      </c>
      <c r="P151" s="82">
        <v>30</v>
      </c>
      <c r="Q151" s="40">
        <f t="shared" si="5"/>
        <v>0</v>
      </c>
      <c r="R151" s="18">
        <v>1</v>
      </c>
      <c r="S151" s="18">
        <v>40</v>
      </c>
      <c r="T151" s="18">
        <v>152</v>
      </c>
      <c r="U151" s="18">
        <v>1</v>
      </c>
      <c r="V151" s="18">
        <v>20</v>
      </c>
      <c r="W151" s="18">
        <v>45</v>
      </c>
      <c r="X151" s="18" t="s">
        <v>792</v>
      </c>
      <c r="Y151" s="56" t="s">
        <v>788</v>
      </c>
    </row>
    <row r="152" ht="83" customHeight="1" spans="1:25">
      <c r="A152" s="19">
        <v>145</v>
      </c>
      <c r="B152" s="18" t="s">
        <v>38</v>
      </c>
      <c r="C152" s="18" t="s">
        <v>41</v>
      </c>
      <c r="D152" s="18" t="s">
        <v>46</v>
      </c>
      <c r="E152" s="18" t="s">
        <v>793</v>
      </c>
      <c r="F152" s="18" t="s">
        <v>794</v>
      </c>
      <c r="G152" s="18" t="s">
        <v>795</v>
      </c>
      <c r="H152" s="77" t="s">
        <v>796</v>
      </c>
      <c r="I152" s="37">
        <v>45658</v>
      </c>
      <c r="J152" s="37">
        <v>45838</v>
      </c>
      <c r="K152" s="18" t="s">
        <v>338</v>
      </c>
      <c r="L152" s="18" t="s">
        <v>797</v>
      </c>
      <c r="M152" s="27" t="s">
        <v>798</v>
      </c>
      <c r="N152" s="18" t="s">
        <v>799</v>
      </c>
      <c r="O152" s="83">
        <v>110</v>
      </c>
      <c r="P152" s="83">
        <v>110</v>
      </c>
      <c r="Q152" s="40">
        <f t="shared" si="5"/>
        <v>0</v>
      </c>
      <c r="R152" s="18">
        <v>4</v>
      </c>
      <c r="S152" s="92">
        <v>2507</v>
      </c>
      <c r="T152" s="92">
        <v>10325</v>
      </c>
      <c r="U152" s="96"/>
      <c r="V152" s="18">
        <v>420</v>
      </c>
      <c r="W152" s="18">
        <v>1640</v>
      </c>
      <c r="X152" s="27" t="s">
        <v>800</v>
      </c>
      <c r="Y152" s="101" t="s">
        <v>801</v>
      </c>
    </row>
    <row r="153" ht="89" customHeight="1" spans="1:25">
      <c r="A153" s="19">
        <v>146</v>
      </c>
      <c r="B153" s="18" t="s">
        <v>38</v>
      </c>
      <c r="C153" s="18" t="s">
        <v>41</v>
      </c>
      <c r="D153" s="18" t="s">
        <v>43</v>
      </c>
      <c r="E153" s="18" t="s">
        <v>309</v>
      </c>
      <c r="F153" s="18" t="s">
        <v>802</v>
      </c>
      <c r="G153" s="18" t="s">
        <v>803</v>
      </c>
      <c r="H153" s="18" t="s">
        <v>93</v>
      </c>
      <c r="I153" s="37">
        <v>45717</v>
      </c>
      <c r="J153" s="37">
        <v>45992</v>
      </c>
      <c r="K153" s="18" t="s">
        <v>183</v>
      </c>
      <c r="L153" s="18" t="s">
        <v>313</v>
      </c>
      <c r="M153" s="46" t="s">
        <v>804</v>
      </c>
      <c r="N153" s="18" t="s">
        <v>805</v>
      </c>
      <c r="O153" s="18">
        <v>30</v>
      </c>
      <c r="P153" s="18">
        <v>30</v>
      </c>
      <c r="Q153" s="40">
        <f t="shared" si="5"/>
        <v>0</v>
      </c>
      <c r="R153" s="18">
        <v>1</v>
      </c>
      <c r="S153" s="18">
        <v>166</v>
      </c>
      <c r="T153" s="18">
        <v>611</v>
      </c>
      <c r="U153" s="18">
        <v>1</v>
      </c>
      <c r="V153" s="18">
        <v>27</v>
      </c>
      <c r="W153" s="18">
        <v>101</v>
      </c>
      <c r="X153" s="27" t="s">
        <v>806</v>
      </c>
      <c r="Y153" s="58" t="s">
        <v>579</v>
      </c>
    </row>
    <row r="154" ht="69" customHeight="1" spans="1:25">
      <c r="A154" s="19">
        <v>147</v>
      </c>
      <c r="B154" s="18" t="s">
        <v>38</v>
      </c>
      <c r="C154" s="18" t="s">
        <v>41</v>
      </c>
      <c r="D154" s="18" t="s">
        <v>44</v>
      </c>
      <c r="E154" s="18" t="s">
        <v>309</v>
      </c>
      <c r="F154" s="18" t="s">
        <v>807</v>
      </c>
      <c r="G154" s="18" t="s">
        <v>808</v>
      </c>
      <c r="H154" s="18" t="s">
        <v>93</v>
      </c>
      <c r="I154" s="37">
        <v>45658</v>
      </c>
      <c r="J154" s="37">
        <v>45838</v>
      </c>
      <c r="K154" s="18" t="s">
        <v>338</v>
      </c>
      <c r="L154" s="18" t="s">
        <v>809</v>
      </c>
      <c r="M154" s="27" t="s">
        <v>810</v>
      </c>
      <c r="N154" s="84" t="s">
        <v>811</v>
      </c>
      <c r="O154" s="18">
        <v>191</v>
      </c>
      <c r="P154" s="18">
        <v>50</v>
      </c>
      <c r="Q154" s="40">
        <f t="shared" si="5"/>
        <v>141</v>
      </c>
      <c r="R154" s="18">
        <v>3</v>
      </c>
      <c r="S154" s="18">
        <v>1557</v>
      </c>
      <c r="T154" s="18">
        <v>6230</v>
      </c>
      <c r="U154" s="18">
        <v>1</v>
      </c>
      <c r="V154" s="18">
        <v>409</v>
      </c>
      <c r="W154" s="18">
        <v>1617</v>
      </c>
      <c r="X154" s="18" t="s">
        <v>812</v>
      </c>
      <c r="Y154" s="102" t="s">
        <v>813</v>
      </c>
    </row>
    <row r="155" ht="57" customHeight="1" spans="1:25">
      <c r="A155" s="19">
        <v>148</v>
      </c>
      <c r="B155" s="18" t="s">
        <v>38</v>
      </c>
      <c r="C155" s="18" t="s">
        <v>41</v>
      </c>
      <c r="D155" s="18" t="s">
        <v>43</v>
      </c>
      <c r="E155" s="18" t="s">
        <v>174</v>
      </c>
      <c r="F155" s="18" t="s">
        <v>175</v>
      </c>
      <c r="G155" s="18" t="s">
        <v>814</v>
      </c>
      <c r="H155" s="18" t="s">
        <v>93</v>
      </c>
      <c r="I155" s="33">
        <v>45809</v>
      </c>
      <c r="J155" s="33">
        <v>45962</v>
      </c>
      <c r="K155" s="18" t="s">
        <v>183</v>
      </c>
      <c r="L155" s="18" t="s">
        <v>177</v>
      </c>
      <c r="M155" s="27" t="s">
        <v>43</v>
      </c>
      <c r="N155" s="18" t="s">
        <v>332</v>
      </c>
      <c r="O155" s="18">
        <v>30</v>
      </c>
      <c r="P155" s="18">
        <v>30</v>
      </c>
      <c r="Q155" s="40">
        <f t="shared" si="5"/>
        <v>0</v>
      </c>
      <c r="R155" s="18">
        <v>1</v>
      </c>
      <c r="S155" s="18">
        <v>210</v>
      </c>
      <c r="T155" s="18">
        <v>640</v>
      </c>
      <c r="U155" s="18">
        <v>1</v>
      </c>
      <c r="V155" s="18">
        <v>45</v>
      </c>
      <c r="W155" s="18">
        <v>143</v>
      </c>
      <c r="X155" s="27" t="s">
        <v>815</v>
      </c>
      <c r="Y155" s="58" t="s">
        <v>579</v>
      </c>
    </row>
    <row r="156" ht="102" customHeight="1" spans="1:25">
      <c r="A156" s="19">
        <v>149</v>
      </c>
      <c r="B156" s="18" t="s">
        <v>38</v>
      </c>
      <c r="C156" s="18" t="s">
        <v>41</v>
      </c>
      <c r="D156" s="18" t="s">
        <v>43</v>
      </c>
      <c r="E156" s="18" t="s">
        <v>174</v>
      </c>
      <c r="F156" s="18" t="s">
        <v>333</v>
      </c>
      <c r="G156" s="18" t="s">
        <v>816</v>
      </c>
      <c r="H156" s="18" t="s">
        <v>93</v>
      </c>
      <c r="I156" s="29" t="s">
        <v>206</v>
      </c>
      <c r="J156" s="29" t="s">
        <v>207</v>
      </c>
      <c r="K156" s="18" t="s">
        <v>208</v>
      </c>
      <c r="L156" s="18" t="s">
        <v>177</v>
      </c>
      <c r="M156" s="27" t="s">
        <v>817</v>
      </c>
      <c r="N156" s="18">
        <v>20</v>
      </c>
      <c r="O156" s="18">
        <v>20</v>
      </c>
      <c r="P156" s="18">
        <v>20</v>
      </c>
      <c r="Q156" s="40">
        <f t="shared" si="5"/>
        <v>0</v>
      </c>
      <c r="R156" s="18">
        <v>1</v>
      </c>
      <c r="S156" s="18">
        <v>236</v>
      </c>
      <c r="T156" s="18">
        <v>660</v>
      </c>
      <c r="U156" s="18">
        <v>1</v>
      </c>
      <c r="V156" s="18">
        <v>40</v>
      </c>
      <c r="W156" s="18">
        <v>120</v>
      </c>
      <c r="X156" s="18" t="s">
        <v>818</v>
      </c>
      <c r="Y156" s="56" t="s">
        <v>818</v>
      </c>
    </row>
    <row r="157" ht="59" customHeight="1" spans="1:25">
      <c r="A157" s="19">
        <v>150</v>
      </c>
      <c r="B157" s="18" t="s">
        <v>38</v>
      </c>
      <c r="C157" s="18" t="s">
        <v>41</v>
      </c>
      <c r="D157" s="21" t="s">
        <v>42</v>
      </c>
      <c r="E157" s="25" t="s">
        <v>116</v>
      </c>
      <c r="F157" s="18"/>
      <c r="G157" s="27" t="s">
        <v>819</v>
      </c>
      <c r="H157" s="18" t="s">
        <v>93</v>
      </c>
      <c r="I157" s="33">
        <v>45658</v>
      </c>
      <c r="J157" s="33">
        <v>46021</v>
      </c>
      <c r="K157" s="18" t="s">
        <v>94</v>
      </c>
      <c r="L157" s="18" t="s">
        <v>94</v>
      </c>
      <c r="M157" s="27" t="s">
        <v>819</v>
      </c>
      <c r="N157" s="41" t="s">
        <v>820</v>
      </c>
      <c r="O157" s="42">
        <v>1500</v>
      </c>
      <c r="P157" s="42">
        <v>1500</v>
      </c>
      <c r="Q157" s="40">
        <f t="shared" si="5"/>
        <v>0</v>
      </c>
      <c r="R157" s="49">
        <v>30</v>
      </c>
      <c r="S157" s="49">
        <v>1200</v>
      </c>
      <c r="T157" s="49">
        <v>3600</v>
      </c>
      <c r="U157" s="49">
        <v>30</v>
      </c>
      <c r="V157" s="49">
        <v>250</v>
      </c>
      <c r="W157" s="49">
        <v>750</v>
      </c>
      <c r="X157" s="27" t="s">
        <v>821</v>
      </c>
      <c r="Y157" s="58" t="s">
        <v>822</v>
      </c>
    </row>
    <row r="158" s="8" customFormat="1" ht="140.25" spans="1:25">
      <c r="A158" s="19">
        <v>151</v>
      </c>
      <c r="B158" s="18" t="s">
        <v>38</v>
      </c>
      <c r="C158" s="18" t="s">
        <v>41</v>
      </c>
      <c r="D158" s="18" t="s">
        <v>46</v>
      </c>
      <c r="E158" s="25" t="s">
        <v>116</v>
      </c>
      <c r="F158" s="18" t="s">
        <v>794</v>
      </c>
      <c r="G158" s="18" t="s">
        <v>823</v>
      </c>
      <c r="H158" s="77" t="s">
        <v>796</v>
      </c>
      <c r="I158" s="37">
        <v>45659</v>
      </c>
      <c r="J158" s="37">
        <v>45838</v>
      </c>
      <c r="K158" s="18" t="s">
        <v>338</v>
      </c>
      <c r="L158" s="18" t="s">
        <v>797</v>
      </c>
      <c r="M158" s="27" t="s">
        <v>824</v>
      </c>
      <c r="N158" s="18" t="s">
        <v>825</v>
      </c>
      <c r="O158" s="83">
        <v>700</v>
      </c>
      <c r="P158" s="83">
        <v>700</v>
      </c>
      <c r="Q158" s="40">
        <f t="shared" si="5"/>
        <v>0</v>
      </c>
      <c r="R158" s="18">
        <v>32</v>
      </c>
      <c r="S158" s="92">
        <v>21900</v>
      </c>
      <c r="T158" s="92">
        <v>76500</v>
      </c>
      <c r="U158" s="18">
        <v>18</v>
      </c>
      <c r="V158" s="18">
        <v>3920</v>
      </c>
      <c r="W158" s="18">
        <v>11300</v>
      </c>
      <c r="X158" s="27" t="s">
        <v>826</v>
      </c>
      <c r="Y158" s="101" t="s">
        <v>827</v>
      </c>
    </row>
    <row r="159" s="9" customFormat="1" ht="38.25" spans="1:25">
      <c r="A159" s="19">
        <v>152</v>
      </c>
      <c r="B159" s="18" t="s">
        <v>38</v>
      </c>
      <c r="C159" s="18" t="s">
        <v>41</v>
      </c>
      <c r="D159" s="18" t="s">
        <v>43</v>
      </c>
      <c r="E159" s="21" t="s">
        <v>343</v>
      </c>
      <c r="F159" s="21" t="s">
        <v>344</v>
      </c>
      <c r="G159" s="21" t="s">
        <v>828</v>
      </c>
      <c r="H159" s="21" t="s">
        <v>93</v>
      </c>
      <c r="I159" s="38" t="s">
        <v>829</v>
      </c>
      <c r="J159" s="38" t="s">
        <v>830</v>
      </c>
      <c r="K159" s="18" t="s">
        <v>183</v>
      </c>
      <c r="L159" s="21" t="s">
        <v>348</v>
      </c>
      <c r="M159" s="46" t="s">
        <v>831</v>
      </c>
      <c r="N159" s="44">
        <v>14</v>
      </c>
      <c r="O159" s="21">
        <v>14</v>
      </c>
      <c r="P159" s="21">
        <v>14</v>
      </c>
      <c r="Q159" s="40">
        <f t="shared" si="5"/>
        <v>0</v>
      </c>
      <c r="R159" s="21">
        <v>1</v>
      </c>
      <c r="S159" s="21">
        <v>9</v>
      </c>
      <c r="T159" s="21">
        <v>33</v>
      </c>
      <c r="U159" s="21">
        <v>1</v>
      </c>
      <c r="V159" s="21">
        <v>4</v>
      </c>
      <c r="W159" s="21">
        <v>13</v>
      </c>
      <c r="X159" s="18" t="s">
        <v>832</v>
      </c>
      <c r="Y159" s="56" t="s">
        <v>833</v>
      </c>
    </row>
    <row r="160" ht="91" customHeight="1" spans="1:25">
      <c r="A160" s="19">
        <v>153</v>
      </c>
      <c r="B160" s="18" t="s">
        <v>38</v>
      </c>
      <c r="C160" s="18" t="s">
        <v>41</v>
      </c>
      <c r="D160" s="18" t="s">
        <v>43</v>
      </c>
      <c r="E160" s="18" t="s">
        <v>357</v>
      </c>
      <c r="F160" s="18" t="s">
        <v>834</v>
      </c>
      <c r="G160" s="18" t="s">
        <v>835</v>
      </c>
      <c r="H160" s="18" t="s">
        <v>93</v>
      </c>
      <c r="I160" s="37">
        <v>45717</v>
      </c>
      <c r="J160" s="37">
        <v>45870</v>
      </c>
      <c r="K160" s="18" t="s">
        <v>183</v>
      </c>
      <c r="L160" s="18" t="s">
        <v>360</v>
      </c>
      <c r="M160" s="27" t="s">
        <v>836</v>
      </c>
      <c r="N160" s="18" t="s">
        <v>837</v>
      </c>
      <c r="O160" s="18">
        <v>23</v>
      </c>
      <c r="P160" s="18">
        <v>23</v>
      </c>
      <c r="Q160" s="40">
        <f t="shared" si="5"/>
        <v>0</v>
      </c>
      <c r="R160" s="18">
        <v>1</v>
      </c>
      <c r="S160" s="18">
        <v>201</v>
      </c>
      <c r="T160" s="18">
        <v>663</v>
      </c>
      <c r="U160" s="18">
        <v>1</v>
      </c>
      <c r="V160" s="18">
        <v>28</v>
      </c>
      <c r="W160" s="18">
        <v>89</v>
      </c>
      <c r="X160" s="18" t="s">
        <v>838</v>
      </c>
      <c r="Y160" s="56" t="s">
        <v>839</v>
      </c>
    </row>
    <row r="161" ht="82" customHeight="1" spans="1:25">
      <c r="A161" s="19">
        <v>154</v>
      </c>
      <c r="B161" s="18" t="s">
        <v>38</v>
      </c>
      <c r="C161" s="18" t="s">
        <v>41</v>
      </c>
      <c r="D161" s="18" t="s">
        <v>43</v>
      </c>
      <c r="E161" s="18" t="s">
        <v>357</v>
      </c>
      <c r="F161" s="18" t="s">
        <v>834</v>
      </c>
      <c r="G161" s="18" t="s">
        <v>840</v>
      </c>
      <c r="H161" s="18" t="s">
        <v>252</v>
      </c>
      <c r="I161" s="37">
        <v>45717</v>
      </c>
      <c r="J161" s="37">
        <v>45870</v>
      </c>
      <c r="K161" s="18" t="s">
        <v>183</v>
      </c>
      <c r="L161" s="18" t="s">
        <v>360</v>
      </c>
      <c r="M161" s="27" t="s">
        <v>841</v>
      </c>
      <c r="N161" s="18" t="s">
        <v>842</v>
      </c>
      <c r="O161" s="18">
        <v>7</v>
      </c>
      <c r="P161" s="18">
        <v>7</v>
      </c>
      <c r="Q161" s="40">
        <f t="shared" si="5"/>
        <v>0</v>
      </c>
      <c r="R161" s="18">
        <v>1</v>
      </c>
      <c r="S161" s="18">
        <v>72</v>
      </c>
      <c r="T161" s="18">
        <v>386</v>
      </c>
      <c r="U161" s="18">
        <v>1</v>
      </c>
      <c r="V161" s="18">
        <v>16</v>
      </c>
      <c r="W161" s="18">
        <v>42</v>
      </c>
      <c r="X161" s="18" t="s">
        <v>843</v>
      </c>
      <c r="Y161" s="56" t="s">
        <v>839</v>
      </c>
    </row>
    <row r="162" ht="66" customHeight="1" spans="1:25">
      <c r="A162" s="19">
        <v>155</v>
      </c>
      <c r="B162" s="18" t="s">
        <v>38</v>
      </c>
      <c r="C162" s="18" t="s">
        <v>41</v>
      </c>
      <c r="D162" s="18" t="s">
        <v>43</v>
      </c>
      <c r="E162" s="18" t="s">
        <v>357</v>
      </c>
      <c r="F162" s="18" t="s">
        <v>365</v>
      </c>
      <c r="G162" s="18" t="s">
        <v>844</v>
      </c>
      <c r="H162" s="18" t="s">
        <v>93</v>
      </c>
      <c r="I162" s="29" t="s">
        <v>206</v>
      </c>
      <c r="J162" s="29" t="s">
        <v>207</v>
      </c>
      <c r="K162" s="18" t="s">
        <v>208</v>
      </c>
      <c r="L162" s="18" t="s">
        <v>360</v>
      </c>
      <c r="M162" s="27" t="s">
        <v>845</v>
      </c>
      <c r="N162" s="18">
        <v>18</v>
      </c>
      <c r="O162" s="18">
        <v>18</v>
      </c>
      <c r="P162" s="18">
        <v>18</v>
      </c>
      <c r="Q162" s="40">
        <f t="shared" si="5"/>
        <v>0</v>
      </c>
      <c r="R162" s="18">
        <v>1</v>
      </c>
      <c r="S162" s="18">
        <v>70</v>
      </c>
      <c r="T162" s="18">
        <v>200</v>
      </c>
      <c r="U162" s="18">
        <v>1</v>
      </c>
      <c r="V162" s="18">
        <v>10</v>
      </c>
      <c r="W162" s="18">
        <v>35</v>
      </c>
      <c r="X162" s="18" t="s">
        <v>846</v>
      </c>
      <c r="Y162" s="56" t="s">
        <v>846</v>
      </c>
    </row>
    <row r="163" ht="66" customHeight="1" spans="1:25">
      <c r="A163" s="19">
        <v>156</v>
      </c>
      <c r="B163" s="18" t="s">
        <v>38</v>
      </c>
      <c r="C163" s="18" t="s">
        <v>41</v>
      </c>
      <c r="D163" s="18" t="s">
        <v>43</v>
      </c>
      <c r="E163" s="18" t="s">
        <v>369</v>
      </c>
      <c r="F163" s="18" t="s">
        <v>847</v>
      </c>
      <c r="G163" s="18" t="s">
        <v>848</v>
      </c>
      <c r="H163" s="18" t="s">
        <v>93</v>
      </c>
      <c r="I163" s="37">
        <v>45658</v>
      </c>
      <c r="J163" s="37" t="s">
        <v>372</v>
      </c>
      <c r="K163" s="18" t="s">
        <v>183</v>
      </c>
      <c r="L163" s="18" t="s">
        <v>373</v>
      </c>
      <c r="M163" s="27" t="s">
        <v>849</v>
      </c>
      <c r="N163" s="18">
        <v>30</v>
      </c>
      <c r="O163" s="18">
        <v>30</v>
      </c>
      <c r="P163" s="18">
        <v>30</v>
      </c>
      <c r="Q163" s="40">
        <f t="shared" si="5"/>
        <v>0</v>
      </c>
      <c r="R163" s="18">
        <v>1</v>
      </c>
      <c r="S163" s="18">
        <v>120</v>
      </c>
      <c r="T163" s="18">
        <v>400</v>
      </c>
      <c r="U163" s="18">
        <v>1</v>
      </c>
      <c r="V163" s="18">
        <v>40</v>
      </c>
      <c r="W163" s="18">
        <v>140</v>
      </c>
      <c r="X163" s="18" t="s">
        <v>850</v>
      </c>
      <c r="Y163" s="56" t="s">
        <v>851</v>
      </c>
    </row>
    <row r="164" ht="102" customHeight="1" spans="1:25">
      <c r="A164" s="19">
        <v>157</v>
      </c>
      <c r="B164" s="18" t="s">
        <v>38</v>
      </c>
      <c r="C164" s="18" t="s">
        <v>41</v>
      </c>
      <c r="D164" s="18" t="s">
        <v>46</v>
      </c>
      <c r="E164" s="18" t="s">
        <v>369</v>
      </c>
      <c r="F164" s="18" t="s">
        <v>794</v>
      </c>
      <c r="G164" s="18" t="s">
        <v>852</v>
      </c>
      <c r="H164" s="77" t="s">
        <v>93</v>
      </c>
      <c r="I164" s="37">
        <v>45717</v>
      </c>
      <c r="J164" s="37">
        <v>46022</v>
      </c>
      <c r="K164" s="18" t="s">
        <v>338</v>
      </c>
      <c r="L164" s="18" t="s">
        <v>797</v>
      </c>
      <c r="M164" s="27" t="s">
        <v>853</v>
      </c>
      <c r="N164" s="18" t="s">
        <v>854</v>
      </c>
      <c r="O164" s="83">
        <v>286</v>
      </c>
      <c r="P164" s="83">
        <v>286</v>
      </c>
      <c r="Q164" s="40">
        <f t="shared" si="5"/>
        <v>0</v>
      </c>
      <c r="R164" s="18">
        <v>3</v>
      </c>
      <c r="S164" s="92">
        <v>946</v>
      </c>
      <c r="T164" s="92">
        <v>3200</v>
      </c>
      <c r="U164" s="96"/>
      <c r="V164" s="18">
        <v>134</v>
      </c>
      <c r="W164" s="18">
        <v>516</v>
      </c>
      <c r="X164" s="27" t="s">
        <v>855</v>
      </c>
      <c r="Y164" s="101" t="s">
        <v>801</v>
      </c>
    </row>
    <row r="165" s="10" customFormat="1" ht="81" customHeight="1" spans="1:25">
      <c r="A165" s="19">
        <v>158</v>
      </c>
      <c r="B165" s="18" t="s">
        <v>38</v>
      </c>
      <c r="C165" s="18" t="s">
        <v>41</v>
      </c>
      <c r="D165" s="21" t="s">
        <v>42</v>
      </c>
      <c r="E165" s="26" t="s">
        <v>123</v>
      </c>
      <c r="F165" s="22" t="s">
        <v>193</v>
      </c>
      <c r="G165" s="22" t="s">
        <v>856</v>
      </c>
      <c r="H165" s="22" t="s">
        <v>93</v>
      </c>
      <c r="I165" s="36">
        <v>45658</v>
      </c>
      <c r="J165" s="36">
        <v>45809</v>
      </c>
      <c r="K165" s="18" t="s">
        <v>183</v>
      </c>
      <c r="L165" s="22" t="s">
        <v>126</v>
      </c>
      <c r="M165" s="43" t="s">
        <v>857</v>
      </c>
      <c r="N165" s="22" t="s">
        <v>858</v>
      </c>
      <c r="O165" s="22">
        <v>40</v>
      </c>
      <c r="P165" s="22">
        <v>40</v>
      </c>
      <c r="Q165" s="40">
        <f t="shared" si="5"/>
        <v>0</v>
      </c>
      <c r="R165" s="50">
        <v>1</v>
      </c>
      <c r="S165" s="50">
        <v>38</v>
      </c>
      <c r="T165" s="50">
        <v>105</v>
      </c>
      <c r="U165" s="50">
        <v>1</v>
      </c>
      <c r="V165" s="50">
        <v>12</v>
      </c>
      <c r="W165" s="50">
        <v>36</v>
      </c>
      <c r="X165" s="18" t="s">
        <v>859</v>
      </c>
      <c r="Y165" s="56" t="s">
        <v>198</v>
      </c>
    </row>
    <row r="166" s="10" customFormat="1" ht="57" customHeight="1" spans="1:25">
      <c r="A166" s="19">
        <v>159</v>
      </c>
      <c r="B166" s="18" t="s">
        <v>38</v>
      </c>
      <c r="C166" s="18" t="s">
        <v>41</v>
      </c>
      <c r="D166" s="18" t="s">
        <v>43</v>
      </c>
      <c r="E166" s="26" t="s">
        <v>123</v>
      </c>
      <c r="F166" s="18" t="s">
        <v>860</v>
      </c>
      <c r="G166" s="18" t="s">
        <v>861</v>
      </c>
      <c r="H166" s="18" t="s">
        <v>93</v>
      </c>
      <c r="I166" s="29" t="s">
        <v>206</v>
      </c>
      <c r="J166" s="29" t="s">
        <v>207</v>
      </c>
      <c r="K166" s="18" t="s">
        <v>208</v>
      </c>
      <c r="L166" s="18" t="s">
        <v>126</v>
      </c>
      <c r="M166" s="27" t="s">
        <v>862</v>
      </c>
      <c r="N166" s="18">
        <v>30</v>
      </c>
      <c r="O166" s="18">
        <v>30</v>
      </c>
      <c r="P166" s="18">
        <v>30</v>
      </c>
      <c r="Q166" s="40">
        <f t="shared" si="5"/>
        <v>0</v>
      </c>
      <c r="R166" s="18">
        <v>1</v>
      </c>
      <c r="S166" s="18">
        <v>200</v>
      </c>
      <c r="T166" s="18">
        <v>600</v>
      </c>
      <c r="U166" s="18">
        <v>1</v>
      </c>
      <c r="V166" s="18">
        <v>30</v>
      </c>
      <c r="W166" s="18">
        <v>100</v>
      </c>
      <c r="X166" s="18" t="s">
        <v>863</v>
      </c>
      <c r="Y166" s="56" t="s">
        <v>863</v>
      </c>
    </row>
    <row r="167" ht="91" customHeight="1" spans="1:25">
      <c r="A167" s="19">
        <v>160</v>
      </c>
      <c r="B167" s="18" t="s">
        <v>38</v>
      </c>
      <c r="C167" s="18" t="s">
        <v>41</v>
      </c>
      <c r="D167" s="18" t="s">
        <v>43</v>
      </c>
      <c r="E167" s="26" t="s">
        <v>123</v>
      </c>
      <c r="F167" s="22" t="s">
        <v>193</v>
      </c>
      <c r="G167" s="22" t="s">
        <v>864</v>
      </c>
      <c r="H167" s="22" t="s">
        <v>93</v>
      </c>
      <c r="I167" s="36">
        <v>45658</v>
      </c>
      <c r="J167" s="36">
        <v>45809</v>
      </c>
      <c r="K167" s="18" t="s">
        <v>183</v>
      </c>
      <c r="L167" s="22" t="s">
        <v>126</v>
      </c>
      <c r="M167" s="43" t="s">
        <v>865</v>
      </c>
      <c r="N167" s="22" t="s">
        <v>866</v>
      </c>
      <c r="O167" s="22">
        <v>40</v>
      </c>
      <c r="P167" s="22">
        <v>40</v>
      </c>
      <c r="Q167" s="40">
        <f t="shared" si="5"/>
        <v>0</v>
      </c>
      <c r="R167" s="50">
        <v>1</v>
      </c>
      <c r="S167" s="50">
        <v>375</v>
      </c>
      <c r="T167" s="50">
        <v>1085</v>
      </c>
      <c r="U167" s="50">
        <v>1</v>
      </c>
      <c r="V167" s="50">
        <v>65</v>
      </c>
      <c r="W167" s="50">
        <v>186</v>
      </c>
      <c r="X167" s="18" t="s">
        <v>867</v>
      </c>
      <c r="Y167" s="56" t="s">
        <v>868</v>
      </c>
    </row>
    <row r="168" ht="94" customHeight="1" spans="1:25">
      <c r="A168" s="19">
        <v>161</v>
      </c>
      <c r="B168" s="18" t="s">
        <v>38</v>
      </c>
      <c r="C168" s="18" t="s">
        <v>41</v>
      </c>
      <c r="D168" s="18" t="s">
        <v>44</v>
      </c>
      <c r="E168" s="26" t="s">
        <v>123</v>
      </c>
      <c r="F168" s="22" t="s">
        <v>869</v>
      </c>
      <c r="G168" s="22" t="s">
        <v>870</v>
      </c>
      <c r="H168" s="22" t="s">
        <v>93</v>
      </c>
      <c r="I168" s="80" t="s">
        <v>871</v>
      </c>
      <c r="J168" s="80" t="s">
        <v>872</v>
      </c>
      <c r="K168" s="18" t="s">
        <v>183</v>
      </c>
      <c r="L168" s="22" t="s">
        <v>126</v>
      </c>
      <c r="M168" s="85" t="s">
        <v>873</v>
      </c>
      <c r="N168" s="86" t="s">
        <v>874</v>
      </c>
      <c r="O168" s="87">
        <v>30</v>
      </c>
      <c r="P168" s="87">
        <v>30</v>
      </c>
      <c r="Q168" s="40">
        <f t="shared" si="5"/>
        <v>0</v>
      </c>
      <c r="R168" s="87">
        <v>1</v>
      </c>
      <c r="S168" s="87">
        <v>228</v>
      </c>
      <c r="T168" s="87">
        <v>856</v>
      </c>
      <c r="U168" s="87">
        <v>1</v>
      </c>
      <c r="V168" s="87">
        <v>77</v>
      </c>
      <c r="W168" s="87">
        <v>273</v>
      </c>
      <c r="X168" s="43" t="s">
        <v>875</v>
      </c>
      <c r="Y168" s="103" t="s">
        <v>876</v>
      </c>
    </row>
    <row r="169" ht="68" customHeight="1" spans="1:25">
      <c r="A169" s="19">
        <v>162</v>
      </c>
      <c r="B169" s="18" t="s">
        <v>38</v>
      </c>
      <c r="C169" s="18" t="s">
        <v>41</v>
      </c>
      <c r="D169" s="18" t="s">
        <v>46</v>
      </c>
      <c r="E169" s="18" t="s">
        <v>877</v>
      </c>
      <c r="F169" s="18" t="s">
        <v>794</v>
      </c>
      <c r="G169" s="18" t="s">
        <v>878</v>
      </c>
      <c r="H169" s="18" t="s">
        <v>796</v>
      </c>
      <c r="I169" s="37">
        <v>45658</v>
      </c>
      <c r="J169" s="37">
        <v>45838</v>
      </c>
      <c r="K169" s="18" t="s">
        <v>338</v>
      </c>
      <c r="L169" s="18" t="s">
        <v>797</v>
      </c>
      <c r="M169" s="27" t="s">
        <v>879</v>
      </c>
      <c r="N169" s="18" t="s">
        <v>880</v>
      </c>
      <c r="O169" s="83">
        <v>396</v>
      </c>
      <c r="P169" s="83">
        <v>396</v>
      </c>
      <c r="Q169" s="40">
        <f t="shared" si="5"/>
        <v>0</v>
      </c>
      <c r="R169" s="18">
        <v>4</v>
      </c>
      <c r="S169" s="92">
        <v>4235</v>
      </c>
      <c r="T169" s="92">
        <v>14650</v>
      </c>
      <c r="U169" s="96"/>
      <c r="V169" s="18">
        <v>713</v>
      </c>
      <c r="W169" s="18">
        <v>2360</v>
      </c>
      <c r="X169" s="27" t="s">
        <v>881</v>
      </c>
      <c r="Y169" s="101" t="s">
        <v>801</v>
      </c>
    </row>
    <row r="170" ht="52" customHeight="1" spans="1:25">
      <c r="A170" s="19">
        <v>163</v>
      </c>
      <c r="B170" s="18" t="s">
        <v>38</v>
      </c>
      <c r="C170" s="18" t="s">
        <v>41</v>
      </c>
      <c r="D170" s="18" t="s">
        <v>43</v>
      </c>
      <c r="E170" s="18" t="s">
        <v>544</v>
      </c>
      <c r="F170" s="18" t="s">
        <v>882</v>
      </c>
      <c r="G170" s="18" t="s">
        <v>883</v>
      </c>
      <c r="H170" s="18" t="s">
        <v>93</v>
      </c>
      <c r="I170" s="29" t="s">
        <v>206</v>
      </c>
      <c r="J170" s="29" t="s">
        <v>207</v>
      </c>
      <c r="K170" s="18" t="s">
        <v>208</v>
      </c>
      <c r="L170" s="18" t="s">
        <v>546</v>
      </c>
      <c r="M170" s="27" t="s">
        <v>884</v>
      </c>
      <c r="N170" s="18">
        <v>30</v>
      </c>
      <c r="O170" s="18">
        <v>30</v>
      </c>
      <c r="P170" s="18">
        <v>30</v>
      </c>
      <c r="Q170" s="40">
        <f t="shared" si="5"/>
        <v>0</v>
      </c>
      <c r="R170" s="18">
        <v>1</v>
      </c>
      <c r="S170" s="18"/>
      <c r="T170" s="18"/>
      <c r="U170" s="18">
        <v>1</v>
      </c>
      <c r="V170" s="18"/>
      <c r="W170" s="18"/>
      <c r="X170" s="18" t="s">
        <v>885</v>
      </c>
      <c r="Y170" s="56" t="s">
        <v>885</v>
      </c>
    </row>
    <row r="171" ht="52" customHeight="1" spans="1:25">
      <c r="A171" s="19">
        <v>164</v>
      </c>
      <c r="B171" s="18" t="s">
        <v>38</v>
      </c>
      <c r="C171" s="18" t="s">
        <v>41</v>
      </c>
      <c r="D171" s="18" t="s">
        <v>43</v>
      </c>
      <c r="E171" s="21" t="s">
        <v>544</v>
      </c>
      <c r="F171" s="18" t="s">
        <v>886</v>
      </c>
      <c r="G171" s="18" t="s">
        <v>887</v>
      </c>
      <c r="H171" s="24" t="s">
        <v>796</v>
      </c>
      <c r="I171" s="31">
        <v>45717</v>
      </c>
      <c r="J171" s="31">
        <v>45870</v>
      </c>
      <c r="K171" s="18" t="s">
        <v>183</v>
      </c>
      <c r="L171" s="32" t="s">
        <v>546</v>
      </c>
      <c r="M171" s="27" t="s">
        <v>888</v>
      </c>
      <c r="N171" s="18">
        <v>30</v>
      </c>
      <c r="O171" s="18">
        <v>30</v>
      </c>
      <c r="P171" s="18">
        <v>30</v>
      </c>
      <c r="Q171" s="40">
        <f t="shared" si="5"/>
        <v>0</v>
      </c>
      <c r="R171" s="45">
        <v>1</v>
      </c>
      <c r="S171" s="45">
        <v>318</v>
      </c>
      <c r="T171" s="45">
        <v>1240</v>
      </c>
      <c r="U171" s="45">
        <v>1</v>
      </c>
      <c r="V171" s="45">
        <v>28</v>
      </c>
      <c r="W171" s="45">
        <v>126</v>
      </c>
      <c r="X171" s="18" t="s">
        <v>889</v>
      </c>
      <c r="Y171" s="56" t="s">
        <v>890</v>
      </c>
    </row>
    <row r="172" ht="52" customHeight="1" spans="1:25">
      <c r="A172" s="19">
        <v>165</v>
      </c>
      <c r="B172" s="18" t="s">
        <v>38</v>
      </c>
      <c r="C172" s="18" t="s">
        <v>41</v>
      </c>
      <c r="D172" s="18" t="s">
        <v>43</v>
      </c>
      <c r="E172" s="21" t="s">
        <v>544</v>
      </c>
      <c r="F172" s="18" t="s">
        <v>891</v>
      </c>
      <c r="G172" s="18" t="s">
        <v>892</v>
      </c>
      <c r="H172" s="24" t="s">
        <v>93</v>
      </c>
      <c r="I172" s="31">
        <v>45797</v>
      </c>
      <c r="J172" s="31">
        <v>46022</v>
      </c>
      <c r="K172" s="18" t="s">
        <v>183</v>
      </c>
      <c r="L172" s="32" t="s">
        <v>546</v>
      </c>
      <c r="M172" s="27" t="s">
        <v>893</v>
      </c>
      <c r="N172" s="18" t="s">
        <v>894</v>
      </c>
      <c r="O172" s="18">
        <v>13</v>
      </c>
      <c r="P172" s="18">
        <v>13</v>
      </c>
      <c r="Q172" s="40">
        <f t="shared" si="5"/>
        <v>0</v>
      </c>
      <c r="R172" s="45">
        <v>1</v>
      </c>
      <c r="S172" s="45">
        <v>531</v>
      </c>
      <c r="T172" s="45">
        <v>1860</v>
      </c>
      <c r="U172" s="45">
        <v>0</v>
      </c>
      <c r="V172" s="45">
        <v>64</v>
      </c>
      <c r="W172" s="45">
        <v>196</v>
      </c>
      <c r="X172" s="18" t="s">
        <v>895</v>
      </c>
      <c r="Y172" s="56" t="s">
        <v>579</v>
      </c>
    </row>
    <row r="173" ht="63" customHeight="1" spans="1:25">
      <c r="A173" s="19">
        <v>166</v>
      </c>
      <c r="B173" s="18" t="s">
        <v>38</v>
      </c>
      <c r="C173" s="18" t="s">
        <v>41</v>
      </c>
      <c r="D173" s="18" t="s">
        <v>43</v>
      </c>
      <c r="E173" s="21" t="s">
        <v>544</v>
      </c>
      <c r="F173" s="18" t="s">
        <v>891</v>
      </c>
      <c r="G173" s="18" t="s">
        <v>896</v>
      </c>
      <c r="H173" s="24" t="s">
        <v>93</v>
      </c>
      <c r="I173" s="31">
        <v>45778</v>
      </c>
      <c r="J173" s="31">
        <v>45992</v>
      </c>
      <c r="K173" s="18" t="s">
        <v>183</v>
      </c>
      <c r="L173" s="32" t="s">
        <v>546</v>
      </c>
      <c r="M173" s="27" t="s">
        <v>897</v>
      </c>
      <c r="N173" s="18" t="s">
        <v>898</v>
      </c>
      <c r="O173" s="18">
        <v>17</v>
      </c>
      <c r="P173" s="18">
        <v>17</v>
      </c>
      <c r="Q173" s="40">
        <f t="shared" ref="Q173:Q189" si="6">O173-P173</f>
        <v>0</v>
      </c>
      <c r="R173" s="45">
        <v>1</v>
      </c>
      <c r="S173" s="45">
        <v>531</v>
      </c>
      <c r="T173" s="45">
        <v>1860</v>
      </c>
      <c r="U173" s="45">
        <v>0</v>
      </c>
      <c r="V173" s="45">
        <v>64</v>
      </c>
      <c r="W173" s="45">
        <v>196</v>
      </c>
      <c r="X173" s="18" t="s">
        <v>895</v>
      </c>
      <c r="Y173" s="56" t="s">
        <v>579</v>
      </c>
    </row>
    <row r="174" s="3" customFormat="1" ht="91" customHeight="1" spans="1:25">
      <c r="A174" s="19">
        <v>167</v>
      </c>
      <c r="B174" s="63" t="s">
        <v>38</v>
      </c>
      <c r="C174" s="18" t="s">
        <v>41</v>
      </c>
      <c r="D174" s="21" t="s">
        <v>43</v>
      </c>
      <c r="E174" s="21"/>
      <c r="F174" s="21"/>
      <c r="G174" s="63" t="s">
        <v>899</v>
      </c>
      <c r="H174" s="21" t="s">
        <v>93</v>
      </c>
      <c r="I174" s="65">
        <v>45659</v>
      </c>
      <c r="J174" s="65">
        <v>45993</v>
      </c>
      <c r="K174" s="21" t="s">
        <v>420</v>
      </c>
      <c r="L174" s="63" t="s">
        <v>900</v>
      </c>
      <c r="M174" s="67" t="s">
        <v>901</v>
      </c>
      <c r="N174" s="44">
        <v>45</v>
      </c>
      <c r="O174" s="44">
        <v>45</v>
      </c>
      <c r="P174" s="44">
        <v>40</v>
      </c>
      <c r="Q174" s="40">
        <f t="shared" si="6"/>
        <v>5</v>
      </c>
      <c r="R174" s="18"/>
      <c r="S174" s="44">
        <v>20</v>
      </c>
      <c r="T174" s="44">
        <v>42</v>
      </c>
      <c r="U174" s="18"/>
      <c r="V174" s="44">
        <v>4</v>
      </c>
      <c r="W174" s="44">
        <v>8</v>
      </c>
      <c r="X174" s="46" t="s">
        <v>902</v>
      </c>
      <c r="Y174" s="62" t="s">
        <v>902</v>
      </c>
    </row>
    <row r="175" s="3" customFormat="1" ht="78.75" customHeight="1" spans="1:25">
      <c r="A175" s="19">
        <v>168</v>
      </c>
      <c r="B175" s="63" t="s">
        <v>38</v>
      </c>
      <c r="C175" s="18" t="s">
        <v>41</v>
      </c>
      <c r="D175" s="18" t="s">
        <v>46</v>
      </c>
      <c r="E175" s="21"/>
      <c r="F175" s="21"/>
      <c r="G175" s="63" t="s">
        <v>903</v>
      </c>
      <c r="H175" s="21" t="s">
        <v>93</v>
      </c>
      <c r="I175" s="65">
        <v>45660</v>
      </c>
      <c r="J175" s="65">
        <v>45994</v>
      </c>
      <c r="K175" s="21" t="s">
        <v>420</v>
      </c>
      <c r="L175" s="63" t="s">
        <v>904</v>
      </c>
      <c r="M175" s="66" t="s">
        <v>905</v>
      </c>
      <c r="N175" s="44">
        <v>48</v>
      </c>
      <c r="O175" s="44">
        <v>48</v>
      </c>
      <c r="P175" s="44">
        <v>45</v>
      </c>
      <c r="Q175" s="40">
        <f t="shared" si="6"/>
        <v>3</v>
      </c>
      <c r="R175" s="18"/>
      <c r="S175" s="44">
        <v>15</v>
      </c>
      <c r="T175" s="44">
        <v>30</v>
      </c>
      <c r="U175" s="18"/>
      <c r="V175" s="44">
        <v>13</v>
      </c>
      <c r="W175" s="44">
        <v>26</v>
      </c>
      <c r="X175" s="46" t="s">
        <v>906</v>
      </c>
      <c r="Y175" s="62" t="s">
        <v>906</v>
      </c>
    </row>
    <row r="176" s="3" customFormat="1" ht="80" customHeight="1" spans="1:25">
      <c r="A176" s="19">
        <v>169</v>
      </c>
      <c r="B176" s="18" t="s">
        <v>38</v>
      </c>
      <c r="C176" s="18" t="s">
        <v>41</v>
      </c>
      <c r="D176" s="18" t="s">
        <v>43</v>
      </c>
      <c r="E176" s="18" t="s">
        <v>144</v>
      </c>
      <c r="F176" s="18" t="s">
        <v>907</v>
      </c>
      <c r="G176" s="18" t="s">
        <v>908</v>
      </c>
      <c r="H176" s="18" t="s">
        <v>93</v>
      </c>
      <c r="I176" s="34">
        <v>45748</v>
      </c>
      <c r="J176" s="34">
        <v>45839</v>
      </c>
      <c r="K176" s="21" t="s">
        <v>147</v>
      </c>
      <c r="L176" s="18" t="s">
        <v>148</v>
      </c>
      <c r="M176" s="27" t="s">
        <v>909</v>
      </c>
      <c r="N176" s="18" t="s">
        <v>910</v>
      </c>
      <c r="O176" s="18">
        <v>15</v>
      </c>
      <c r="P176" s="18">
        <v>15</v>
      </c>
      <c r="Q176" s="40">
        <f t="shared" si="6"/>
        <v>0</v>
      </c>
      <c r="R176" s="18">
        <v>1</v>
      </c>
      <c r="S176" s="18">
        <v>31</v>
      </c>
      <c r="T176" s="18">
        <v>128</v>
      </c>
      <c r="U176" s="18" t="s">
        <v>911</v>
      </c>
      <c r="V176" s="18">
        <v>14</v>
      </c>
      <c r="W176" s="18">
        <v>42</v>
      </c>
      <c r="X176" s="18" t="s">
        <v>912</v>
      </c>
      <c r="Y176" s="56" t="s">
        <v>913</v>
      </c>
    </row>
    <row r="177" s="3" customFormat="1" ht="79" customHeight="1" spans="1:25">
      <c r="A177" s="19">
        <v>170</v>
      </c>
      <c r="B177" s="18" t="s">
        <v>38</v>
      </c>
      <c r="C177" s="18" t="s">
        <v>47</v>
      </c>
      <c r="D177" s="18" t="s">
        <v>49</v>
      </c>
      <c r="E177" s="18" t="s">
        <v>137</v>
      </c>
      <c r="F177" s="18" t="s">
        <v>117</v>
      </c>
      <c r="G177" s="18" t="s">
        <v>914</v>
      </c>
      <c r="H177" s="18" t="s">
        <v>796</v>
      </c>
      <c r="I177" s="37">
        <v>45658</v>
      </c>
      <c r="J177" s="37">
        <v>46011</v>
      </c>
      <c r="K177" s="18" t="s">
        <v>94</v>
      </c>
      <c r="L177" s="27" t="s">
        <v>915</v>
      </c>
      <c r="M177" s="27" t="s">
        <v>916</v>
      </c>
      <c r="N177" s="18" t="s">
        <v>917</v>
      </c>
      <c r="O177" s="40">
        <v>2700</v>
      </c>
      <c r="P177" s="40">
        <v>2700</v>
      </c>
      <c r="Q177" s="40">
        <f t="shared" si="6"/>
        <v>0</v>
      </c>
      <c r="R177" s="18">
        <v>572</v>
      </c>
      <c r="S177" s="19">
        <v>391420</v>
      </c>
      <c r="T177" s="19">
        <v>769970</v>
      </c>
      <c r="U177" s="19">
        <v>192</v>
      </c>
      <c r="V177" s="19">
        <v>44860</v>
      </c>
      <c r="W177" s="97">
        <v>157010</v>
      </c>
      <c r="X177" s="27" t="s">
        <v>918</v>
      </c>
      <c r="Y177" s="58" t="s">
        <v>918</v>
      </c>
    </row>
    <row r="178" s="1" customFormat="1" ht="38.25" spans="1:25">
      <c r="A178" s="19">
        <v>171</v>
      </c>
      <c r="B178" s="18" t="s">
        <v>38</v>
      </c>
      <c r="C178" s="18" t="s">
        <v>47</v>
      </c>
      <c r="D178" s="18" t="s">
        <v>47</v>
      </c>
      <c r="E178" s="18" t="s">
        <v>244</v>
      </c>
      <c r="F178" s="18" t="s">
        <v>639</v>
      </c>
      <c r="G178" s="18" t="s">
        <v>919</v>
      </c>
      <c r="H178" s="18" t="s">
        <v>93</v>
      </c>
      <c r="I178" s="29" t="s">
        <v>206</v>
      </c>
      <c r="J178" s="29" t="s">
        <v>207</v>
      </c>
      <c r="K178" s="18" t="s">
        <v>208</v>
      </c>
      <c r="L178" s="18" t="s">
        <v>247</v>
      </c>
      <c r="M178" s="27" t="s">
        <v>920</v>
      </c>
      <c r="N178" s="18">
        <v>3</v>
      </c>
      <c r="O178" s="18">
        <v>3</v>
      </c>
      <c r="P178" s="18">
        <v>3</v>
      </c>
      <c r="Q178" s="40">
        <f t="shared" si="6"/>
        <v>0</v>
      </c>
      <c r="R178" s="18">
        <v>1</v>
      </c>
      <c r="S178" s="18">
        <v>40</v>
      </c>
      <c r="T178" s="18">
        <v>126</v>
      </c>
      <c r="U178" s="18">
        <v>1</v>
      </c>
      <c r="V178" s="18">
        <v>6</v>
      </c>
      <c r="W178" s="18">
        <v>20</v>
      </c>
      <c r="X178" s="18" t="s">
        <v>921</v>
      </c>
      <c r="Y178" s="56" t="s">
        <v>921</v>
      </c>
    </row>
    <row r="179" s="7" customFormat="1" ht="94" customHeight="1" spans="1:25">
      <c r="A179" s="19">
        <v>172</v>
      </c>
      <c r="B179" s="18" t="s">
        <v>38</v>
      </c>
      <c r="C179" s="18" t="s">
        <v>47</v>
      </c>
      <c r="D179" s="18" t="s">
        <v>48</v>
      </c>
      <c r="E179" s="18" t="s">
        <v>298</v>
      </c>
      <c r="F179" s="18" t="s">
        <v>922</v>
      </c>
      <c r="G179" s="27" t="s">
        <v>923</v>
      </c>
      <c r="H179" s="18" t="s">
        <v>93</v>
      </c>
      <c r="I179" s="33">
        <v>45597</v>
      </c>
      <c r="J179" s="33">
        <v>45931</v>
      </c>
      <c r="K179" s="18" t="s">
        <v>94</v>
      </c>
      <c r="L179" s="18" t="s">
        <v>301</v>
      </c>
      <c r="M179" s="27" t="s">
        <v>924</v>
      </c>
      <c r="N179" s="18" t="s">
        <v>925</v>
      </c>
      <c r="O179" s="40">
        <v>50</v>
      </c>
      <c r="P179" s="40">
        <v>50</v>
      </c>
      <c r="Q179" s="40">
        <f t="shared" si="6"/>
        <v>0</v>
      </c>
      <c r="R179" s="18">
        <v>1</v>
      </c>
      <c r="S179" s="18">
        <v>687</v>
      </c>
      <c r="T179" s="18">
        <v>2206</v>
      </c>
      <c r="U179" s="18">
        <v>1</v>
      </c>
      <c r="V179" s="18">
        <v>129</v>
      </c>
      <c r="W179" s="18">
        <v>459</v>
      </c>
      <c r="X179" s="27" t="s">
        <v>926</v>
      </c>
      <c r="Y179" s="58" t="s">
        <v>927</v>
      </c>
    </row>
    <row r="180" s="7" customFormat="1" ht="96" customHeight="1" spans="1:25">
      <c r="A180" s="19">
        <v>173</v>
      </c>
      <c r="B180" s="18" t="s">
        <v>38</v>
      </c>
      <c r="C180" s="18" t="s">
        <v>47</v>
      </c>
      <c r="D180" s="18" t="s">
        <v>48</v>
      </c>
      <c r="E180" s="18" t="s">
        <v>298</v>
      </c>
      <c r="F180" s="18" t="s">
        <v>304</v>
      </c>
      <c r="G180" s="18" t="s">
        <v>928</v>
      </c>
      <c r="H180" s="18" t="s">
        <v>93</v>
      </c>
      <c r="I180" s="37">
        <v>45717</v>
      </c>
      <c r="J180" s="37">
        <v>45931</v>
      </c>
      <c r="K180" s="18" t="s">
        <v>183</v>
      </c>
      <c r="L180" s="18" t="s">
        <v>301</v>
      </c>
      <c r="M180" s="27" t="s">
        <v>929</v>
      </c>
      <c r="N180" s="18" t="s">
        <v>307</v>
      </c>
      <c r="O180" s="18">
        <v>30</v>
      </c>
      <c r="P180" s="18">
        <v>30</v>
      </c>
      <c r="Q180" s="40">
        <f t="shared" si="6"/>
        <v>0</v>
      </c>
      <c r="R180" s="18">
        <v>1</v>
      </c>
      <c r="S180" s="18">
        <v>300</v>
      </c>
      <c r="T180" s="18">
        <v>790</v>
      </c>
      <c r="U180" s="18">
        <v>1</v>
      </c>
      <c r="V180" s="18">
        <v>154</v>
      </c>
      <c r="W180" s="18">
        <v>576</v>
      </c>
      <c r="X180" s="27" t="s">
        <v>930</v>
      </c>
      <c r="Y180" s="58" t="s">
        <v>931</v>
      </c>
    </row>
    <row r="181" s="10" customFormat="1" ht="60" customHeight="1" spans="1:25">
      <c r="A181" s="19">
        <v>174</v>
      </c>
      <c r="B181" s="18" t="s">
        <v>38</v>
      </c>
      <c r="C181" s="18" t="s">
        <v>47</v>
      </c>
      <c r="D181" s="18" t="s">
        <v>48</v>
      </c>
      <c r="E181" s="18" t="s">
        <v>174</v>
      </c>
      <c r="F181" s="18" t="s">
        <v>175</v>
      </c>
      <c r="G181" s="18" t="s">
        <v>932</v>
      </c>
      <c r="H181" s="18" t="s">
        <v>93</v>
      </c>
      <c r="I181" s="33">
        <v>45689</v>
      </c>
      <c r="J181" s="33">
        <v>45809</v>
      </c>
      <c r="K181" s="18" t="s">
        <v>183</v>
      </c>
      <c r="L181" s="18" t="s">
        <v>177</v>
      </c>
      <c r="M181" s="27" t="s">
        <v>933</v>
      </c>
      <c r="N181" s="18" t="s">
        <v>150</v>
      </c>
      <c r="O181" s="18">
        <v>20</v>
      </c>
      <c r="P181" s="18">
        <v>20</v>
      </c>
      <c r="Q181" s="40">
        <f t="shared" si="6"/>
        <v>0</v>
      </c>
      <c r="R181" s="18">
        <v>1</v>
      </c>
      <c r="S181" s="18">
        <v>1148</v>
      </c>
      <c r="T181" s="18">
        <v>3661</v>
      </c>
      <c r="U181" s="18">
        <v>1</v>
      </c>
      <c r="V181" s="18">
        <v>155</v>
      </c>
      <c r="W181" s="18">
        <v>478</v>
      </c>
      <c r="X181" s="27" t="s">
        <v>934</v>
      </c>
      <c r="Y181" s="58" t="s">
        <v>927</v>
      </c>
    </row>
    <row r="182" s="10" customFormat="1" ht="134" customHeight="1" spans="1:25">
      <c r="A182" s="19">
        <v>175</v>
      </c>
      <c r="B182" s="18" t="s">
        <v>38</v>
      </c>
      <c r="C182" s="22" t="s">
        <v>47</v>
      </c>
      <c r="D182" s="22" t="s">
        <v>48</v>
      </c>
      <c r="E182" s="26" t="s">
        <v>123</v>
      </c>
      <c r="F182" s="22" t="s">
        <v>193</v>
      </c>
      <c r="G182" s="22" t="s">
        <v>935</v>
      </c>
      <c r="H182" s="22" t="s">
        <v>93</v>
      </c>
      <c r="I182" s="36">
        <v>45658</v>
      </c>
      <c r="J182" s="36">
        <v>45809</v>
      </c>
      <c r="K182" s="18" t="s">
        <v>183</v>
      </c>
      <c r="L182" s="22" t="s">
        <v>126</v>
      </c>
      <c r="M182" s="43" t="s">
        <v>936</v>
      </c>
      <c r="N182" s="22" t="s">
        <v>937</v>
      </c>
      <c r="O182" s="22">
        <v>36</v>
      </c>
      <c r="P182" s="22">
        <v>36</v>
      </c>
      <c r="Q182" s="40">
        <f t="shared" si="6"/>
        <v>0</v>
      </c>
      <c r="R182" s="50">
        <v>1</v>
      </c>
      <c r="S182" s="50">
        <v>70</v>
      </c>
      <c r="T182" s="50">
        <v>225</v>
      </c>
      <c r="U182" s="50">
        <v>1</v>
      </c>
      <c r="V182" s="50">
        <v>30</v>
      </c>
      <c r="W182" s="50">
        <v>99</v>
      </c>
      <c r="X182" s="98" t="s">
        <v>938</v>
      </c>
      <c r="Y182" s="104" t="s">
        <v>939</v>
      </c>
    </row>
    <row r="183" s="10" customFormat="1" ht="90" customHeight="1" spans="1:25">
      <c r="A183" s="19">
        <v>176</v>
      </c>
      <c r="B183" s="18" t="s">
        <v>50</v>
      </c>
      <c r="C183" s="18" t="s">
        <v>50</v>
      </c>
      <c r="D183" s="18" t="s">
        <v>51</v>
      </c>
      <c r="E183" s="18" t="s">
        <v>454</v>
      </c>
      <c r="F183" s="18" t="s">
        <v>940</v>
      </c>
      <c r="G183" s="18" t="s">
        <v>941</v>
      </c>
      <c r="H183" s="21" t="s">
        <v>93</v>
      </c>
      <c r="I183" s="34">
        <v>45658</v>
      </c>
      <c r="J183" s="34">
        <v>45992</v>
      </c>
      <c r="K183" s="21" t="s">
        <v>630</v>
      </c>
      <c r="L183" s="18" t="s">
        <v>942</v>
      </c>
      <c r="M183" s="27" t="s">
        <v>943</v>
      </c>
      <c r="N183" s="21">
        <v>10</v>
      </c>
      <c r="O183" s="21">
        <v>10</v>
      </c>
      <c r="P183" s="21">
        <v>10</v>
      </c>
      <c r="Q183" s="40">
        <f t="shared" si="6"/>
        <v>0</v>
      </c>
      <c r="R183" s="18">
        <v>1</v>
      </c>
      <c r="S183" s="18">
        <v>211</v>
      </c>
      <c r="T183" s="18">
        <v>684</v>
      </c>
      <c r="U183" s="18">
        <v>1</v>
      </c>
      <c r="V183" s="18">
        <v>30</v>
      </c>
      <c r="W183" s="18">
        <v>108</v>
      </c>
      <c r="X183" s="27" t="s">
        <v>944</v>
      </c>
      <c r="Y183" s="58" t="s">
        <v>945</v>
      </c>
    </row>
    <row r="184" s="10" customFormat="1" ht="90" customHeight="1" spans="1:25">
      <c r="A184" s="19">
        <v>177</v>
      </c>
      <c r="B184" s="18" t="s">
        <v>50</v>
      </c>
      <c r="C184" s="18" t="s">
        <v>50</v>
      </c>
      <c r="D184" s="18" t="s">
        <v>51</v>
      </c>
      <c r="E184" s="18" t="s">
        <v>480</v>
      </c>
      <c r="F184" s="18" t="s">
        <v>946</v>
      </c>
      <c r="G184" s="64" t="s">
        <v>947</v>
      </c>
      <c r="H184" s="21" t="s">
        <v>93</v>
      </c>
      <c r="I184" s="34">
        <v>45658</v>
      </c>
      <c r="J184" s="34">
        <v>45992</v>
      </c>
      <c r="K184" s="21" t="s">
        <v>630</v>
      </c>
      <c r="L184" s="21" t="s">
        <v>948</v>
      </c>
      <c r="M184" s="46" t="s">
        <v>949</v>
      </c>
      <c r="N184" s="21">
        <v>10</v>
      </c>
      <c r="O184" s="21">
        <v>10</v>
      </c>
      <c r="P184" s="21">
        <v>10</v>
      </c>
      <c r="Q184" s="40">
        <f t="shared" si="6"/>
        <v>0</v>
      </c>
      <c r="R184" s="18">
        <v>1</v>
      </c>
      <c r="S184" s="18">
        <v>32</v>
      </c>
      <c r="T184" s="18">
        <v>112</v>
      </c>
      <c r="U184" s="18">
        <v>1</v>
      </c>
      <c r="V184" s="18">
        <v>32</v>
      </c>
      <c r="W184" s="18">
        <v>112</v>
      </c>
      <c r="X184" s="46" t="s">
        <v>950</v>
      </c>
      <c r="Y184" s="58" t="s">
        <v>951</v>
      </c>
    </row>
    <row r="185" s="10" customFormat="1" ht="90" customHeight="1" spans="1:25">
      <c r="A185" s="19">
        <v>178</v>
      </c>
      <c r="B185" s="18" t="s">
        <v>50</v>
      </c>
      <c r="C185" s="18" t="s">
        <v>50</v>
      </c>
      <c r="D185" s="18" t="s">
        <v>51</v>
      </c>
      <c r="E185" s="18" t="s">
        <v>285</v>
      </c>
      <c r="F185" s="18" t="s">
        <v>952</v>
      </c>
      <c r="G185" s="18" t="s">
        <v>953</v>
      </c>
      <c r="H185" s="21" t="s">
        <v>954</v>
      </c>
      <c r="I185" s="81">
        <v>45658</v>
      </c>
      <c r="J185" s="81">
        <v>45992</v>
      </c>
      <c r="K185" s="18" t="s">
        <v>630</v>
      </c>
      <c r="L185" s="18" t="s">
        <v>955</v>
      </c>
      <c r="M185" s="27" t="s">
        <v>956</v>
      </c>
      <c r="N185" s="18">
        <v>10</v>
      </c>
      <c r="O185" s="18">
        <v>10</v>
      </c>
      <c r="P185" s="18">
        <v>10</v>
      </c>
      <c r="Q185" s="40">
        <f t="shared" si="6"/>
        <v>0</v>
      </c>
      <c r="R185" s="18">
        <v>1</v>
      </c>
      <c r="S185" s="18">
        <v>24</v>
      </c>
      <c r="T185" s="18">
        <v>92</v>
      </c>
      <c r="U185" s="18">
        <v>1</v>
      </c>
      <c r="V185" s="18">
        <v>24</v>
      </c>
      <c r="W185" s="18">
        <v>92</v>
      </c>
      <c r="X185" s="27" t="s">
        <v>957</v>
      </c>
      <c r="Y185" s="58" t="s">
        <v>958</v>
      </c>
    </row>
    <row r="186" s="10" customFormat="1" ht="78" customHeight="1" spans="1:25">
      <c r="A186" s="19">
        <v>179</v>
      </c>
      <c r="B186" s="18" t="s">
        <v>50</v>
      </c>
      <c r="C186" s="18" t="s">
        <v>50</v>
      </c>
      <c r="D186" s="18" t="s">
        <v>51</v>
      </c>
      <c r="E186" s="18" t="s">
        <v>489</v>
      </c>
      <c r="F186" s="18" t="s">
        <v>959</v>
      </c>
      <c r="G186" s="18" t="s">
        <v>960</v>
      </c>
      <c r="H186" s="21" t="s">
        <v>93</v>
      </c>
      <c r="I186" s="34">
        <v>45658</v>
      </c>
      <c r="J186" s="34">
        <v>45992</v>
      </c>
      <c r="K186" s="21" t="s">
        <v>630</v>
      </c>
      <c r="L186" s="18" t="s">
        <v>961</v>
      </c>
      <c r="M186" s="27" t="s">
        <v>962</v>
      </c>
      <c r="N186" s="18">
        <v>10</v>
      </c>
      <c r="O186" s="18">
        <v>10</v>
      </c>
      <c r="P186" s="18">
        <v>10</v>
      </c>
      <c r="Q186" s="40">
        <f t="shared" si="6"/>
        <v>0</v>
      </c>
      <c r="R186" s="18">
        <v>1</v>
      </c>
      <c r="S186" s="18">
        <v>34</v>
      </c>
      <c r="T186" s="18">
        <v>107</v>
      </c>
      <c r="U186" s="18">
        <v>1</v>
      </c>
      <c r="V186" s="18">
        <v>34</v>
      </c>
      <c r="W186" s="18">
        <v>107</v>
      </c>
      <c r="X186" s="27" t="s">
        <v>963</v>
      </c>
      <c r="Y186" s="58" t="s">
        <v>964</v>
      </c>
    </row>
    <row r="187" s="10" customFormat="1" ht="78" customHeight="1" spans="1:25">
      <c r="A187" s="19">
        <v>180</v>
      </c>
      <c r="B187" s="18" t="s">
        <v>50</v>
      </c>
      <c r="C187" s="18" t="s">
        <v>50</v>
      </c>
      <c r="D187" s="18" t="s">
        <v>51</v>
      </c>
      <c r="E187" s="18" t="s">
        <v>90</v>
      </c>
      <c r="F187" s="18" t="s">
        <v>965</v>
      </c>
      <c r="G187" s="18" t="s">
        <v>966</v>
      </c>
      <c r="H187" s="21" t="s">
        <v>967</v>
      </c>
      <c r="I187" s="34">
        <v>45658</v>
      </c>
      <c r="J187" s="34">
        <v>45870</v>
      </c>
      <c r="K187" s="21" t="s">
        <v>630</v>
      </c>
      <c r="L187" s="32" t="s">
        <v>95</v>
      </c>
      <c r="M187" s="27" t="s">
        <v>968</v>
      </c>
      <c r="N187" s="21">
        <v>10</v>
      </c>
      <c r="O187" s="21">
        <v>10</v>
      </c>
      <c r="P187" s="21">
        <v>10</v>
      </c>
      <c r="Q187" s="40">
        <f t="shared" si="6"/>
        <v>0</v>
      </c>
      <c r="R187" s="18">
        <v>1</v>
      </c>
      <c r="S187" s="18">
        <v>86</v>
      </c>
      <c r="T187" s="18">
        <v>344</v>
      </c>
      <c r="U187" s="18">
        <v>1</v>
      </c>
      <c r="V187" s="18">
        <v>86</v>
      </c>
      <c r="W187" s="18">
        <v>344</v>
      </c>
      <c r="X187" s="18" t="s">
        <v>969</v>
      </c>
      <c r="Y187" s="56" t="s">
        <v>970</v>
      </c>
    </row>
    <row r="188" s="10" customFormat="1" ht="78" customHeight="1" spans="1:25">
      <c r="A188" s="19">
        <v>181</v>
      </c>
      <c r="B188" s="18" t="s">
        <v>50</v>
      </c>
      <c r="C188" s="18" t="s">
        <v>50</v>
      </c>
      <c r="D188" s="18" t="s">
        <v>51</v>
      </c>
      <c r="E188" s="18" t="s">
        <v>167</v>
      </c>
      <c r="F188" s="18" t="s">
        <v>971</v>
      </c>
      <c r="G188" s="18" t="s">
        <v>972</v>
      </c>
      <c r="H188" s="21" t="s">
        <v>967</v>
      </c>
      <c r="I188" s="34">
        <v>45658</v>
      </c>
      <c r="J188" s="34">
        <v>45992</v>
      </c>
      <c r="K188" s="21" t="s">
        <v>630</v>
      </c>
      <c r="L188" s="18" t="s">
        <v>973</v>
      </c>
      <c r="M188" s="27" t="s">
        <v>974</v>
      </c>
      <c r="N188" s="18">
        <v>20</v>
      </c>
      <c r="O188" s="18">
        <v>20</v>
      </c>
      <c r="P188" s="18">
        <v>20</v>
      </c>
      <c r="Q188" s="40">
        <f t="shared" si="6"/>
        <v>0</v>
      </c>
      <c r="R188" s="18">
        <v>1</v>
      </c>
      <c r="S188" s="18">
        <v>18</v>
      </c>
      <c r="T188" s="18">
        <v>74</v>
      </c>
      <c r="U188" s="18">
        <v>1</v>
      </c>
      <c r="V188" s="18">
        <v>18</v>
      </c>
      <c r="W188" s="18">
        <v>74</v>
      </c>
      <c r="X188" s="18" t="s">
        <v>975</v>
      </c>
      <c r="Y188" s="56" t="s">
        <v>976</v>
      </c>
    </row>
    <row r="189" s="10" customFormat="1" ht="78" customHeight="1" spans="1:25">
      <c r="A189" s="19">
        <v>182</v>
      </c>
      <c r="B189" s="18" t="s">
        <v>50</v>
      </c>
      <c r="C189" s="18" t="s">
        <v>50</v>
      </c>
      <c r="D189" s="18" t="s">
        <v>51</v>
      </c>
      <c r="E189" s="18" t="s">
        <v>174</v>
      </c>
      <c r="F189" s="18" t="s">
        <v>977</v>
      </c>
      <c r="G189" s="18" t="s">
        <v>978</v>
      </c>
      <c r="H189" s="18" t="s">
        <v>954</v>
      </c>
      <c r="I189" s="34">
        <v>45658</v>
      </c>
      <c r="J189" s="34">
        <v>45992</v>
      </c>
      <c r="K189" s="21" t="s">
        <v>630</v>
      </c>
      <c r="L189" s="18" t="s">
        <v>177</v>
      </c>
      <c r="M189" s="27" t="s">
        <v>979</v>
      </c>
      <c r="N189" s="18">
        <v>60</v>
      </c>
      <c r="O189" s="18">
        <v>60</v>
      </c>
      <c r="P189" s="18">
        <v>60</v>
      </c>
      <c r="Q189" s="40">
        <f t="shared" si="6"/>
        <v>0</v>
      </c>
      <c r="R189" s="18">
        <v>2</v>
      </c>
      <c r="S189" s="18">
        <v>1088</v>
      </c>
      <c r="T189" s="18">
        <v>4482</v>
      </c>
      <c r="U189" s="18">
        <v>2</v>
      </c>
      <c r="V189" s="18">
        <v>1088</v>
      </c>
      <c r="W189" s="18">
        <v>4482</v>
      </c>
      <c r="X189" s="18" t="s">
        <v>980</v>
      </c>
      <c r="Y189" s="56" t="s">
        <v>981</v>
      </c>
    </row>
    <row r="190" s="11" customFormat="1" ht="25" customHeight="1" spans="1:25">
      <c r="A190" s="19"/>
      <c r="B190" s="76"/>
      <c r="C190" s="76"/>
      <c r="D190" s="76" t="s">
        <v>982</v>
      </c>
      <c r="E190" s="76"/>
      <c r="F190" s="76"/>
      <c r="G190" s="76"/>
      <c r="H190" s="76"/>
      <c r="I190" s="76"/>
      <c r="J190" s="76"/>
      <c r="K190" s="76"/>
      <c r="L190" s="76"/>
      <c r="M190" s="88"/>
      <c r="N190" s="89"/>
      <c r="O190" s="89">
        <f t="shared" ref="O190:X190" si="7">SUM(O8:O189)</f>
        <v>23626.9</v>
      </c>
      <c r="P190" s="90">
        <f t="shared" si="7"/>
        <v>22253</v>
      </c>
      <c r="Q190" s="93">
        <f t="shared" si="7"/>
        <v>1373.9</v>
      </c>
      <c r="R190" s="89">
        <f t="shared" si="7"/>
        <v>5496</v>
      </c>
      <c r="S190" s="89">
        <f t="shared" si="7"/>
        <v>548909</v>
      </c>
      <c r="T190" s="89">
        <f t="shared" si="7"/>
        <v>1294913</v>
      </c>
      <c r="U190" s="89">
        <f t="shared" si="7"/>
        <v>3419</v>
      </c>
      <c r="V190" s="89">
        <f t="shared" si="7"/>
        <v>85801</v>
      </c>
      <c r="W190" s="89">
        <f t="shared" si="7"/>
        <v>299504</v>
      </c>
      <c r="X190" s="89">
        <f t="shared" si="7"/>
        <v>0</v>
      </c>
      <c r="Y190" s="76"/>
    </row>
  </sheetData>
  <sortState ref="A8:Z189">
    <sortCondition ref="B8:B189"/>
    <sortCondition ref="C8:C189"/>
    <sortCondition ref="E8:E189"/>
  </sortState>
  <mergeCells count="31">
    <mergeCell ref="A1:C1"/>
    <mergeCell ref="A2:Y2"/>
    <mergeCell ref="L3:O3"/>
    <mergeCell ref="Q3:Y3"/>
    <mergeCell ref="B4:D4"/>
    <mergeCell ref="I4:J4"/>
    <mergeCell ref="K4:L4"/>
    <mergeCell ref="O4:Q4"/>
    <mergeCell ref="R4:W4"/>
    <mergeCell ref="P5:Q5"/>
    <mergeCell ref="U5:W5"/>
    <mergeCell ref="A4:A6"/>
    <mergeCell ref="B5:B6"/>
    <mergeCell ref="C5:C6"/>
    <mergeCell ref="D5:D6"/>
    <mergeCell ref="E4:E6"/>
    <mergeCell ref="F4:F6"/>
    <mergeCell ref="G4:G6"/>
    <mergeCell ref="H4:H6"/>
    <mergeCell ref="I5:I6"/>
    <mergeCell ref="J5:J6"/>
    <mergeCell ref="K5:K6"/>
    <mergeCell ref="L5:L6"/>
    <mergeCell ref="M4:M6"/>
    <mergeCell ref="N4:N6"/>
    <mergeCell ref="O5:O6"/>
    <mergeCell ref="R5:R6"/>
    <mergeCell ref="S5:S6"/>
    <mergeCell ref="T5:T6"/>
    <mergeCell ref="X4:X6"/>
    <mergeCell ref="Y4:Y6"/>
  </mergeCells>
  <printOptions horizontalCentered="1"/>
  <pageMargins left="0.393055555555556" right="0.393055555555556" top="0.984027777777778" bottom="0.629861111111111" header="0.5" footer="0.472222222222222"/>
  <pageSetup paperSize="9" scale="83"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分类汇总表</vt:lpstr>
      <vt:lpstr>明细表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thtf</cp:lastModifiedBy>
  <dcterms:created xsi:type="dcterms:W3CDTF">2022-11-13T00:50:00Z</dcterms:created>
  <dcterms:modified xsi:type="dcterms:W3CDTF">2025-04-16T14:57:39Z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A80C6319B9104576A2A573E9CAAF93BE_13</vt:lpwstr>
  </property>
  <property fmtid="{D5CDD505-2E9C-101B-9397-08002B2CF9AE}" pid="3" name="KSOProductBuildVer">
    <vt:lpwstr>2052-11.1.0.11719</vt:lpwstr>
  </property>
</Properties>
</file>