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918"/>
  </bookViews>
  <sheets>
    <sheet name="目录" sheetId="83" r:id="rId1"/>
    <sheet name="1、一般公共预算收支决算总表" sheetId="52" r:id="rId2"/>
    <sheet name="2、一般公共预算收入决算总表" sheetId="73" r:id="rId3"/>
    <sheet name="3、一般公共预算收入决算表" sheetId="53" r:id="rId4"/>
    <sheet name="4、一般公共预算支出决算总表" sheetId="74" r:id="rId5"/>
    <sheet name="5、一般公共预算支出决算表" sheetId="54" r:id="rId6"/>
    <sheet name="6、一般公共预算本级支出决算功能分类明细表" sheetId="51" r:id="rId7"/>
    <sheet name="7、一般公共预算本级基本支出决算表（经济分类）" sheetId="55" r:id="rId8"/>
    <sheet name="8、一般公共预算本级基本支出决算表（功能分类）" sheetId="84" r:id="rId9"/>
    <sheet name="9、一般公共预算税收返还和转移支付决算分项目表" sheetId="56" r:id="rId10"/>
    <sheet name="10、一般公共预算对下税收返还和转移支付决算分地区表" sheetId="68" r:id="rId11"/>
    <sheet name="11、政府性基金收入决算表" sheetId="58" r:id="rId12"/>
    <sheet name="12、政府性基金支出决算表" sheetId="59" r:id="rId13"/>
    <sheet name="13、政府性基金本级支出决算表" sheetId="65" r:id="rId14"/>
    <sheet name="14、政府性基金转移支付预算分项目表" sheetId="66" r:id="rId15"/>
    <sheet name="15、政府性基金转移支付预算分地区表" sheetId="67" r:id="rId16"/>
    <sheet name="16、政府性基金预算收支及结余情况表（含转移支付）" sheetId="71" r:id="rId17"/>
    <sheet name="17、国有资本经营收入决算表" sheetId="61" r:id="rId18"/>
    <sheet name="18、国有资本经营支出决算表" sheetId="63" r:id="rId19"/>
    <sheet name="19、国有资本经营本级支出决算表" sheetId="76" r:id="rId20"/>
    <sheet name="20、国有资本经营预算对下转移支付执行情况表" sheetId="82" r:id="rId21"/>
    <sheet name="21、社会保险基金收入决算表" sheetId="42" r:id="rId22"/>
    <sheet name="22、社会保险基金支出决算表" sheetId="30" r:id="rId23"/>
    <sheet name="23、一般公共预算财政拨款&quot;三公&quot;经费支出决算表" sheetId="75" r:id="rId24"/>
  </sheets>
  <externalReferences>
    <externalReference r:id="rId25"/>
  </externalReferences>
  <definedNames>
    <definedName name="_xlnm.Print_Titles" localSheetId="21">'21、社会保险基金收入决算表'!$1:$1</definedName>
    <definedName name="_xlnm.Print_Titles" localSheetId="22">'22、社会保险基金支出决算表'!$1:$1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<sst xmlns="http://schemas.openxmlformats.org/spreadsheetml/2006/main" count="4699" uniqueCount="2556">
  <si>
    <t>目录</t>
  </si>
  <si>
    <t>1、隆回县2021年一般公共预算收支决算总表</t>
  </si>
  <si>
    <t>2、隆回县2021年一般公共预算收入决算总表</t>
  </si>
  <si>
    <t>3、隆回县2021年一般公共预算收入决算表</t>
  </si>
  <si>
    <t>4、隆回县2021年一般公共预算支出决算总表</t>
  </si>
  <si>
    <t>5、隆回县2021年一般公共预算支出决算表</t>
  </si>
  <si>
    <t>6、隆回县2021年一般公共预算本级支出决算功能分类明细表</t>
  </si>
  <si>
    <t>7、隆回县2021年一般公共预算本级基本支出决算表（经济分类）</t>
  </si>
  <si>
    <t>8、隆回县2021年一般公共预算本级基本支出决算表（功能分类）</t>
  </si>
  <si>
    <t>9、隆回县2021年一般公共预算税收返还和转移支付决算分项目表</t>
  </si>
  <si>
    <t>10、隆回县2021年一般公共预算对下税收返还和转移支付决算分地区表</t>
  </si>
  <si>
    <t>11、隆回县2021年政府性基金收入决算表</t>
  </si>
  <si>
    <t>12、隆回县2021年政府性基金支出决算表</t>
  </si>
  <si>
    <t>13、隆回县2021年政府性基金本级支出决算表</t>
  </si>
  <si>
    <t>14、隆回县2021年政府性基金转移支付预算分项目表</t>
  </si>
  <si>
    <t>15、隆回县2021年政府性基金转移支付预算分地区表</t>
  </si>
  <si>
    <t>16、隆回县2021年政府性基金预算收支及结余情况表（含转移支付）</t>
  </si>
  <si>
    <t>17、隆回县2021年国有资本经营收入决算表</t>
  </si>
  <si>
    <t>18、隆回县2021年国有资本经营支出决算表</t>
  </si>
  <si>
    <t>19、隆回县2021年国有资本经营本级支出决算表</t>
  </si>
  <si>
    <t>20、隆回县2021年国有资本经营预算对下转移支付执行情况表</t>
  </si>
  <si>
    <t>21、隆回县2021年社会保险基金收入决算表</t>
  </si>
  <si>
    <t>22、隆回县2021年社会保险基金支出决算表</t>
  </si>
  <si>
    <t>23、隆回县2021年一般公共预算财政拨款"三公"经费支出决算表</t>
  </si>
  <si>
    <t>隆回县2021年一般公共预算收支决算总表</t>
  </si>
  <si>
    <t>单位：万元</t>
  </si>
  <si>
    <t>收        入</t>
  </si>
  <si>
    <t>支        出</t>
  </si>
  <si>
    <t>项      目</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</si>
  <si>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</si>
  <si>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</si>
  <si>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</si>
  <si>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</si>
  <si>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</si>
  <si>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</si>
  <si>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</si>
  <si>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</si>
  <si>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</si>
  <si>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</si>
  <si>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</si>
  <si>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</si>
  <si>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</si>
  <si>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</si>
  <si>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</si>
  <si>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</si>
  <si>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</si>
  <si>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</si>
  <si>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</si>
  <si>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</si>
  <si>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</si>
  <si>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</si>
  <si>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</si>
  <si>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</si>
  <si>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</si>
  <si>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</si>
  <si>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</si>
  <si>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</si>
  <si>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</si>
  <si>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</si>
  <si>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</si>
  <si>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</si>
  <si>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</si>
  <si>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</si>
  <si>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</si>
  <si>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</si>
  <si>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</si>
  <si>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</si>
  <si>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</si>
  <si>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</si>
  <si>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</si>
  <si>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</si>
  <si>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</si>
  <si>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</si>
  <si>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</si>
  <si>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捐赠收入</t>
  </si>
  <si>
    <t>二十三、其他支出</t>
  </si>
  <si>
    <t xml:space="preserve">    其他收入</t>
  </si>
  <si>
    <t>收入合计</t>
  </si>
  <si>
    <t>支出合计</t>
  </si>
  <si>
    <t>上级补助收入</t>
  </si>
  <si>
    <t>上解上级支出</t>
  </si>
  <si>
    <t xml:space="preserve">  返还性收入</t>
  </si>
  <si>
    <t>调出资金</t>
  </si>
  <si>
    <t xml:space="preserve">  一般性转移支付收入</t>
  </si>
  <si>
    <t>其他支出</t>
  </si>
  <si>
    <t xml:space="preserve">  专项转移支付收入</t>
  </si>
  <si>
    <t>补充预算周转金</t>
  </si>
  <si>
    <t>待偿债置换一般债券上年结余</t>
  </si>
  <si>
    <t>年终结余</t>
  </si>
  <si>
    <t>上年结余</t>
  </si>
  <si>
    <t>减:结转下年的支出</t>
  </si>
  <si>
    <t>调入资金</t>
  </si>
  <si>
    <t>净结余</t>
  </si>
  <si>
    <t>其他收入</t>
  </si>
  <si>
    <t>收入总计</t>
  </si>
  <si>
    <t>支出总计</t>
  </si>
  <si>
    <t>隆回县2021年一般公共预算收入决算总表</t>
  </si>
  <si>
    <t>项目</t>
  </si>
  <si>
    <t>一、一般公共预算收入</t>
  </si>
  <si>
    <t>二、上级补助收入</t>
  </si>
  <si>
    <t>三、上年结余</t>
  </si>
  <si>
    <t xml:space="preserve">四、调入资金   </t>
  </si>
  <si>
    <t>五、其他收入</t>
  </si>
  <si>
    <t>六、调入预算稳定调节基金</t>
  </si>
  <si>
    <t>收  入  总  计</t>
  </si>
  <si>
    <t xml:space="preserve">2021年度隆回县一般公共预算收入决算表		</t>
  </si>
  <si>
    <t>单位:万元</t>
  </si>
  <si>
    <t>科目编码</t>
  </si>
  <si>
    <t>科目名称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</si>
  <si>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</si>
  <si>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</si>
  <si>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</si>
  <si>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</si>
  <si>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</si>
  <si>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</si>
  <si>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</si>
  <si>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</si>
  <si>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</si>
  <si>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</si>
  <si>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</si>
  <si>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</si>
  <si>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</si>
  <si>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</si>
  <si>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</si>
  <si>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</si>
  <si>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</si>
  <si>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</si>
  <si>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</si>
  <si>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</si>
  <si>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</si>
  <si>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</si>
  <si>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</si>
  <si>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</si>
  <si>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</si>
  <si>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</si>
  <si>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</si>
  <si>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</si>
  <si>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</si>
  <si>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</si>
  <si>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</si>
  <si>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</si>
  <si>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</si>
  <si>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</si>
  <si>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</si>
  <si>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</si>
  <si>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</si>
  <si>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</si>
  <si>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</si>
  <si>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</si>
  <si>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</si>
  <si>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</si>
  <si>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</si>
  <si>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</si>
  <si>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</si>
  <si>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</si>
  <si>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</si>
  <si>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</si>
  <si>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</si>
  <si>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</si>
  <si>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</si>
  <si>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</si>
  <si>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</si>
  <si>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</si>
  <si>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</si>
  <si>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</si>
  <si>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</si>
  <si>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</si>
  <si>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</si>
  <si>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</si>
  <si>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</si>
  <si>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</si>
  <si>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</si>
  <si>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</si>
  <si>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</si>
  <si>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</si>
  <si>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</si>
  <si>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</si>
  <si>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</si>
  <si>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</si>
  <si>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</si>
  <si>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</si>
  <si>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</si>
  <si>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</si>
  <si>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</si>
  <si>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</si>
  <si>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</si>
  <si>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</si>
  <si>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</si>
  <si>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</si>
  <si>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</si>
  <si>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</si>
  <si>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</si>
  <si>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</si>
  <si>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</si>
  <si>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</si>
  <si>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</si>
  <si>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</si>
  <si>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</si>
  <si>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</si>
  <si>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</si>
  <si>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</si>
  <si>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</si>
  <si>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</si>
  <si>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</si>
  <si>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</si>
  <si>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</si>
  <si>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</si>
  <si>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</si>
  <si>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</si>
  <si>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</si>
  <si>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</si>
  <si>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</si>
  <si>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</si>
  <si>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</si>
  <si>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</si>
  <si>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</si>
  <si>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</si>
  <si>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</si>
  <si>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</si>
  <si>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</si>
  <si>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</si>
  <si>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</si>
  <si>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</si>
  <si>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</si>
  <si>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</si>
  <si>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</si>
  <si>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</si>
  <si>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</si>
  <si>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</si>
  <si>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</si>
  <si>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</si>
  <si>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</si>
  <si>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</si>
  <si>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</si>
  <si>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</si>
  <si>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</si>
  <si>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</si>
  <si>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</si>
  <si>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</si>
  <si>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</si>
  <si>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</si>
  <si>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</si>
  <si>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</si>
  <si>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</si>
  <si>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</si>
  <si>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</si>
  <si>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</si>
  <si>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</si>
  <si>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</si>
  <si>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</si>
  <si>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</si>
  <si>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</si>
  <si>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</si>
  <si>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</si>
  <si>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</si>
  <si>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</si>
  <si>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</si>
  <si>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</si>
  <si>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</si>
  <si>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</si>
  <si>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</si>
  <si>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</si>
  <si>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</si>
  <si>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</si>
  <si>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</si>
  <si>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</si>
  <si>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</si>
  <si>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</si>
  <si>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</si>
  <si>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</si>
  <si>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</si>
  <si>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</si>
  <si>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</si>
  <si>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</si>
  <si>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</si>
  <si>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</si>
  <si>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</si>
  <si>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</si>
  <si>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</si>
  <si>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</si>
  <si>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</si>
  <si>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</si>
  <si>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</si>
  <si>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</si>
  <si>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</si>
  <si>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</si>
  <si>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</si>
  <si>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</si>
  <si>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</si>
  <si>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</si>
  <si>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</si>
  <si>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</si>
  <si>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</si>
  <si>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</si>
  <si>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</si>
  <si>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</si>
  <si>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</si>
  <si>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</si>
  <si>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</si>
  <si>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</si>
  <si>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</si>
  <si>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</si>
  <si>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</si>
  <si>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</si>
  <si>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</si>
  <si>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</si>
  <si>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</si>
  <si>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</si>
  <si>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</si>
  <si>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</si>
  <si>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</si>
  <si>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</si>
  <si>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</si>
  <si>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</si>
  <si>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</si>
  <si>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</si>
  <si>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</si>
  <si>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</si>
  <si>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</si>
  <si>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</si>
  <si>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</si>
  <si>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</si>
  <si>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</si>
  <si>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</si>
  <si>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</si>
  <si>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</si>
  <si>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</si>
  <si>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</si>
  <si>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</si>
  <si>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</si>
  <si>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</si>
  <si>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</si>
  <si>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</si>
  <si>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</si>
  <si>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</si>
  <si>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</si>
  <si>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</si>
  <si>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</si>
  <si>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</si>
  <si>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</si>
  <si>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</si>
  <si>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</si>
  <si>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</si>
  <si>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</si>
  <si>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</si>
  <si>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</si>
  <si>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</si>
  <si>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</si>
  <si>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</si>
  <si>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</si>
  <si>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</si>
  <si>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</si>
  <si>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</si>
  <si>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</si>
  <si>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</si>
  <si>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</si>
  <si>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</si>
  <si>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</si>
  <si>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</si>
  <si>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</si>
  <si>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</si>
  <si>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</si>
  <si>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</si>
  <si>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</si>
  <si>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</si>
  <si>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</si>
  <si>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</si>
  <si>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</si>
  <si>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</si>
  <si>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</si>
  <si>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</si>
  <si>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</si>
  <si>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</si>
  <si>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</si>
  <si>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</si>
  <si>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</si>
  <si>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</si>
  <si>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</si>
  <si>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</si>
  <si>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</si>
  <si>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</si>
  <si>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</si>
  <si>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</si>
  <si>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</si>
  <si>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</si>
  <si>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</si>
  <si>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</si>
  <si>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</si>
  <si>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</si>
  <si>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</si>
  <si>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</si>
  <si>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</si>
  <si>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</si>
  <si>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</si>
  <si>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</si>
  <si>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</si>
  <si>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</si>
  <si>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</si>
  <si>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</si>
  <si>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</si>
  <si>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</si>
  <si>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</si>
  <si>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</si>
  <si>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</si>
  <si>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</si>
  <si>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</si>
  <si>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</si>
  <si>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</si>
  <si>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</si>
  <si>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</si>
  <si>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</si>
  <si>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</si>
  <si>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</si>
  <si>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</si>
  <si>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</si>
  <si>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</si>
  <si>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</si>
  <si>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</si>
  <si>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</si>
  <si>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</si>
  <si>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</si>
  <si>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</si>
  <si>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</si>
  <si>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</si>
  <si>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</si>
  <si>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</si>
  <si>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</si>
  <si>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</si>
  <si>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</si>
  <si>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</si>
  <si>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</si>
  <si>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</si>
  <si>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</si>
  <si>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</si>
  <si>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</si>
  <si>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</si>
  <si>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</si>
  <si>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</si>
  <si>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</si>
  <si>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</si>
  <si>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</si>
  <si>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</si>
  <si>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</si>
  <si>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</si>
  <si>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</si>
  <si>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</si>
  <si>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</si>
  <si>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</si>
  <si>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</si>
  <si>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</si>
  <si>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</si>
  <si>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</si>
  <si>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</si>
  <si>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</si>
  <si>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</si>
  <si>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</si>
  <si>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</si>
  <si>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</si>
  <si>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</si>
  <si>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</si>
  <si>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</si>
  <si>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</si>
  <si>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</si>
  <si>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</si>
  <si>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</si>
  <si>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</si>
  <si>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</si>
  <si>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</si>
  <si>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</si>
  <si>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</si>
  <si>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</si>
  <si>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</si>
  <si>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</si>
  <si>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</si>
  <si>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</si>
  <si>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</si>
  <si>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</si>
  <si>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</si>
  <si>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</si>
  <si>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</si>
  <si>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</si>
  <si>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</si>
  <si>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</si>
  <si>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</si>
  <si>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</si>
  <si>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</si>
  <si>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</si>
  <si>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</si>
  <si>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</si>
  <si>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</si>
  <si>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</si>
  <si>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</si>
  <si>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</si>
  <si>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</si>
  <si>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</si>
  <si>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</si>
  <si>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</si>
  <si>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</si>
  <si>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</si>
  <si>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</si>
  <si>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</si>
  <si>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</si>
  <si>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</si>
  <si>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</si>
  <si>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</si>
  <si>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</si>
  <si>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</si>
  <si>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</si>
  <si>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</si>
  <si>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</si>
  <si>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</si>
  <si>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</si>
  <si>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</si>
  <si>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</si>
  <si>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</si>
  <si>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</si>
  <si>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</si>
  <si>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</si>
  <si>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</si>
  <si>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</si>
  <si>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</si>
  <si>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</si>
  <si>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</si>
  <si>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</si>
  <si>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</si>
  <si>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</si>
  <si>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</si>
  <si>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</si>
  <si>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</si>
  <si>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</si>
  <si>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</si>
  <si>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</si>
  <si>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</si>
  <si>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</si>
  <si>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</si>
  <si>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</si>
  <si>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</si>
  <si>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</si>
  <si>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</si>
  <si>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</si>
  <si>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</si>
  <si>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</si>
  <si>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</si>
  <si>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</si>
  <si>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</si>
  <si>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</si>
  <si>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</si>
  <si>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</si>
  <si>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</si>
  <si>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</si>
  <si>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</si>
  <si>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</si>
  <si>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</si>
  <si>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</si>
  <si>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</si>
  <si>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</si>
  <si>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</si>
  <si>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</si>
  <si>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</si>
  <si>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</si>
  <si>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</si>
  <si>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</si>
  <si>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</si>
  <si>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</si>
  <si>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</si>
  <si>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</si>
  <si>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</si>
  <si>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</si>
  <si>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</si>
  <si>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</si>
  <si>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</si>
  <si>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</si>
  <si>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</si>
  <si>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</si>
  <si>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</si>
  <si>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</si>
  <si>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</si>
  <si>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</si>
  <si>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</si>
  <si>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</si>
  <si>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</si>
  <si>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</si>
  <si>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</si>
  <si>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</si>
  <si>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</si>
  <si>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</si>
  <si>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</si>
  <si>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</si>
  <si>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</si>
  <si>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</si>
  <si>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</si>
  <si>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</si>
  <si>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</si>
  <si>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</si>
  <si>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</si>
  <si>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</si>
  <si>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</si>
  <si>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</si>
  <si>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</si>
  <si>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</si>
  <si>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</si>
  <si>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</si>
  <si>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</si>
  <si>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</si>
  <si>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</si>
  <si>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</si>
  <si>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</si>
  <si>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</si>
  <si>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</si>
  <si>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</si>
  <si>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</si>
  <si>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</si>
  <si>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</si>
  <si>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</si>
  <si>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</si>
  <si>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</si>
  <si>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</si>
  <si>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</si>
  <si>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</si>
  <si>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</si>
  <si>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</si>
  <si>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</si>
  <si>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</si>
  <si>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</si>
  <si>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</si>
  <si>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</si>
  <si>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</si>
  <si>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</si>
  <si>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</si>
  <si>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</si>
  <si>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</si>
  <si>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</si>
  <si>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</si>
  <si>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</si>
  <si>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</si>
  <si>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</si>
  <si>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</si>
  <si>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</si>
  <si>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</si>
  <si>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</si>
  <si>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</si>
  <si>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</si>
  <si>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</si>
  <si>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</si>
  <si>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</si>
  <si>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</si>
  <si>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</si>
  <si>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</si>
  <si>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</si>
  <si>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</si>
  <si>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</si>
  <si>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</si>
  <si>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</si>
  <si>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</si>
  <si>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</si>
  <si>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</si>
  <si>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</si>
  <si>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</si>
  <si>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</si>
  <si>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</si>
  <si>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</si>
  <si>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</si>
  <si>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</si>
  <si>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</si>
  <si>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</si>
  <si>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</si>
  <si>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</si>
  <si>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</si>
  <si>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</si>
  <si>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</si>
  <si>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</si>
  <si>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</si>
  <si>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</si>
  <si>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</si>
  <si>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</si>
  <si>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</si>
  <si>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</si>
  <si>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</si>
  <si>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</si>
  <si>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</si>
  <si>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</si>
  <si>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</si>
  <si>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</si>
  <si>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</si>
  <si>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</si>
  <si>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</si>
  <si>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</si>
  <si>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</si>
  <si>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</si>
  <si>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</si>
  <si>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</si>
  <si>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</si>
  <si>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</si>
  <si>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</si>
  <si>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</si>
  <si>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</si>
  <si>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</si>
  <si>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</si>
  <si>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</si>
  <si>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</si>
  <si>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</si>
  <si>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</si>
  <si>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</si>
  <si>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</si>
  <si>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</si>
  <si>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</si>
  <si>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</si>
  <si>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</si>
  <si>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</si>
  <si>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</si>
  <si>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</si>
  <si>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</si>
  <si>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</si>
  <si>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</si>
  <si>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</si>
  <si>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</si>
  <si>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</si>
  <si>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</si>
  <si>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</si>
  <si>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</si>
  <si>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</si>
  <si>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</si>
  <si>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</si>
  <si>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</si>
  <si>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</si>
  <si>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</si>
  <si>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</si>
  <si>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</si>
  <si>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</si>
  <si>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</si>
  <si>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</si>
  <si>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</si>
  <si>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</si>
  <si>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</si>
  <si>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</si>
  <si>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</si>
  <si>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</si>
  <si>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</si>
  <si>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</si>
  <si>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</si>
  <si>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</si>
  <si>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</si>
  <si>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</si>
  <si>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</si>
  <si>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</si>
  <si>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</si>
  <si>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</si>
  <si>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</si>
  <si>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</si>
  <si>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</si>
  <si>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</si>
  <si>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</si>
  <si>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</si>
  <si>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</si>
  <si>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</si>
  <si>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</si>
  <si>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</si>
  <si>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</si>
  <si>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</si>
  <si>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</si>
  <si>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</si>
  <si>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</si>
  <si>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</si>
  <si>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</si>
  <si>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</si>
  <si>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 xml:space="preserve">隆回县2021年一般公共预算支出决算总表 </t>
  </si>
  <si>
    <t>一、一般公共预算支出</t>
  </si>
  <si>
    <t>二、上解上级支出</t>
  </si>
  <si>
    <t xml:space="preserve">  体制上解支出</t>
  </si>
  <si>
    <t xml:space="preserve">  专项上解支出</t>
  </si>
  <si>
    <t>三、其他支出</t>
  </si>
  <si>
    <t>四、年终结余</t>
  </si>
  <si>
    <t>支  出  总  计</t>
  </si>
  <si>
    <t>2021年度隆回县一般公共预算本级支出决算表</t>
  </si>
  <si>
    <t>2021年决算数</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</si>
  <si>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</si>
  <si>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</si>
  <si>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</si>
  <si>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</si>
  <si>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</si>
  <si>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</si>
  <si>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</si>
  <si>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</si>
  <si>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</si>
  <si>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</si>
  <si>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</si>
  <si>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</si>
  <si>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</si>
  <si>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</si>
  <si>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</si>
  <si>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</si>
  <si>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</si>
  <si>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</si>
  <si>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</si>
  <si>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</si>
  <si>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</si>
  <si>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其他支出(类)</t>
  </si>
  <si>
    <t>本级支出合计</t>
  </si>
  <si>
    <t xml:space="preserve">  返还性支出</t>
  </si>
  <si>
    <t xml:space="preserve">  一般性转移支付支出</t>
  </si>
  <si>
    <t xml:space="preserve">  专项转移支付支出</t>
  </si>
  <si>
    <t>债务转贷支出</t>
  </si>
  <si>
    <t>拨付国债转贷资金数</t>
  </si>
  <si>
    <t>国债转贷资金结余</t>
  </si>
  <si>
    <t>安排预算稳定调节基金</t>
  </si>
  <si>
    <t>计划单列市上解省支出</t>
  </si>
  <si>
    <t>省补助计划单列市支出</t>
  </si>
  <si>
    <t>待偿债置换一般债券结余</t>
  </si>
  <si>
    <t>2021年度隆回县一般公共预算本级支出决算功能分类明细表</t>
  </si>
  <si>
    <t>一般公共预算支出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</si>
  <si>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</si>
  <si>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</si>
  <si>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</si>
  <si>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</si>
  <si>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</si>
  <si>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</si>
  <si>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</si>
  <si>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</si>
  <si>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</si>
  <si>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</si>
  <si>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</si>
  <si>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</si>
  <si>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</si>
  <si>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</si>
  <si>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</si>
  <si>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</si>
  <si>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</si>
  <si>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</si>
  <si>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</si>
  <si>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</si>
  <si>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</si>
  <si>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</si>
  <si>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</si>
  <si>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</si>
  <si>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</si>
  <si>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</si>
  <si>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</si>
  <si>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</si>
  <si>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</si>
  <si>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</si>
  <si>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</si>
  <si>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</si>
  <si>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</si>
  <si>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</si>
  <si>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</si>
  <si>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</si>
  <si>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</si>
  <si>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</si>
  <si>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</si>
  <si>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</si>
  <si>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</si>
  <si>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</si>
  <si>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</si>
  <si>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</si>
  <si>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</si>
  <si>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</si>
  <si>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</si>
  <si>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</si>
  <si>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</si>
  <si>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</si>
  <si>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</si>
  <si>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</si>
  <si>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</si>
  <si>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</si>
  <si>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</si>
  <si>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</si>
  <si>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</si>
  <si>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</si>
  <si>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</si>
  <si>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</si>
  <si>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</si>
  <si>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</si>
  <si>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</si>
  <si>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</si>
  <si>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</si>
  <si>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</si>
  <si>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</si>
  <si>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</si>
  <si>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</si>
  <si>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</si>
  <si>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</si>
  <si>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</si>
  <si>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</si>
  <si>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</si>
  <si>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</si>
  <si>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</si>
  <si>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</si>
  <si>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</si>
  <si>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</si>
  <si>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</si>
  <si>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</si>
  <si>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</si>
  <si>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</si>
  <si>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</si>
  <si>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</si>
  <si>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</si>
  <si>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</si>
  <si>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</si>
  <si>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</si>
  <si>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</si>
  <si>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</si>
  <si>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</si>
  <si>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</si>
  <si>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</si>
  <si>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</si>
  <si>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</si>
  <si>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</si>
  <si>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</si>
  <si>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</si>
  <si>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</si>
  <si>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</si>
  <si>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</si>
  <si>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</si>
  <si>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</si>
  <si>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</si>
  <si>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</si>
  <si>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</si>
  <si>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</si>
  <si>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</si>
  <si>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</si>
  <si>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</si>
  <si>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</si>
  <si>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</si>
  <si>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</si>
  <si>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</si>
  <si>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</si>
  <si>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</si>
  <si>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</si>
  <si>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</si>
  <si>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</si>
  <si>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</si>
  <si>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</si>
  <si>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</si>
  <si>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</si>
  <si>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</si>
  <si>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</si>
  <si>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</si>
  <si>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</si>
  <si>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</si>
  <si>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</si>
  <si>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</si>
  <si>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</si>
  <si>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</si>
  <si>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</si>
  <si>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</si>
  <si>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</si>
  <si>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</si>
  <si>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</si>
  <si>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</si>
  <si>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</si>
  <si>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</si>
  <si>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</si>
  <si>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</si>
  <si>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</si>
  <si>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</si>
  <si>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</si>
  <si>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</si>
  <si>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</si>
  <si>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</si>
  <si>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</si>
  <si>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</si>
  <si>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</si>
  <si>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</si>
  <si>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</si>
  <si>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</si>
  <si>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</si>
  <si>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</si>
  <si>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</si>
  <si>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</si>
  <si>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</si>
  <si>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</si>
  <si>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</si>
  <si>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</si>
  <si>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</si>
  <si>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</si>
  <si>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</si>
  <si>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</si>
  <si>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</si>
  <si>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</si>
  <si>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</si>
  <si>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</si>
  <si>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</si>
  <si>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</si>
  <si>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</si>
  <si>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</si>
  <si>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</si>
  <si>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</si>
  <si>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</si>
  <si>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</si>
  <si>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</si>
  <si>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</si>
  <si>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</si>
  <si>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</si>
  <si>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</si>
  <si>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</si>
  <si>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</si>
  <si>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</si>
  <si>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</si>
  <si>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</si>
  <si>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</si>
  <si>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</si>
  <si>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</si>
  <si>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</si>
  <si>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</si>
  <si>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</si>
  <si>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</si>
  <si>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</si>
  <si>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</si>
  <si>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</si>
  <si>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</si>
  <si>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</si>
  <si>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</si>
  <si>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</si>
  <si>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</si>
  <si>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</si>
  <si>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</si>
  <si>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</si>
  <si>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</si>
  <si>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</si>
  <si>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</si>
  <si>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</si>
  <si>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</si>
  <si>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</si>
  <si>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</si>
  <si>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</si>
  <si>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</si>
  <si>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</si>
  <si>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</si>
  <si>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</si>
  <si>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</si>
  <si>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</si>
  <si>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</si>
  <si>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</si>
  <si>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</si>
  <si>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</si>
  <si>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</si>
  <si>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</si>
  <si>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</si>
  <si>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</si>
  <si>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</si>
  <si>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</si>
  <si>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</si>
  <si>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</si>
  <si>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</si>
  <si>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</si>
  <si>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</si>
  <si>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</si>
  <si>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</si>
  <si>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</si>
  <si>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</si>
  <si>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</si>
  <si>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</si>
  <si>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</si>
  <si>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</si>
  <si>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</si>
  <si>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</si>
  <si>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</si>
  <si>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</si>
  <si>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</si>
  <si>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</si>
  <si>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</si>
  <si>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</si>
  <si>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</si>
  <si>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</si>
  <si>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</si>
  <si>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</si>
  <si>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</si>
  <si>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</si>
  <si>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</si>
  <si>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</si>
  <si>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</si>
  <si>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</si>
  <si>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</si>
  <si>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</si>
  <si>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</si>
  <si>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</si>
  <si>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</si>
  <si>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</si>
  <si>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</si>
  <si>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</si>
  <si>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</si>
  <si>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</si>
  <si>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</si>
  <si>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</si>
  <si>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</si>
  <si>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</si>
  <si>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</si>
  <si>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</si>
  <si>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</si>
  <si>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</si>
  <si>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</si>
  <si>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</si>
  <si>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</si>
  <si>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</si>
  <si>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</si>
  <si>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</si>
  <si>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</si>
  <si>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</si>
  <si>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</si>
  <si>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</si>
  <si>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</si>
  <si>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</si>
  <si>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</si>
  <si>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</si>
  <si>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</si>
  <si>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</si>
  <si>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</si>
  <si>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</si>
  <si>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</si>
  <si>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</si>
  <si>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</si>
  <si>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</si>
  <si>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</si>
  <si>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</si>
  <si>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</si>
  <si>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</si>
  <si>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</si>
  <si>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</si>
  <si>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</si>
  <si>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</si>
  <si>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</si>
  <si>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</si>
  <si>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</si>
  <si>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</si>
  <si>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</si>
  <si>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</si>
  <si>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</si>
  <si>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</si>
  <si>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</si>
  <si>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</si>
  <si>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</si>
  <si>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</si>
  <si>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</si>
  <si>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</si>
  <si>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</si>
  <si>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</si>
  <si>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</si>
  <si>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</si>
  <si>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</si>
  <si>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</si>
  <si>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</si>
  <si>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</si>
  <si>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</si>
  <si>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</si>
  <si>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</si>
  <si>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</si>
  <si>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</si>
  <si>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</si>
  <si>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</si>
  <si>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</si>
  <si>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</si>
  <si>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</si>
  <si>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</si>
  <si>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</si>
  <si>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</si>
  <si>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</si>
  <si>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</si>
  <si>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</si>
  <si>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</si>
  <si>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</si>
  <si>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</si>
  <si>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</si>
  <si>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</si>
  <si>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</si>
  <si>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</si>
  <si>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</si>
  <si>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</si>
  <si>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</si>
  <si>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</si>
  <si>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</si>
  <si>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</si>
  <si>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</si>
  <si>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</si>
  <si>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</si>
  <si>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</si>
  <si>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</si>
  <si>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</si>
  <si>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</si>
  <si>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</si>
  <si>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</si>
  <si>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</si>
  <si>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</si>
  <si>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</si>
  <si>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</si>
  <si>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</si>
  <si>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</si>
  <si>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</si>
  <si>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</si>
  <si>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</si>
  <si>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</si>
  <si>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</si>
  <si>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</si>
  <si>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</si>
  <si>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</si>
  <si>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</si>
  <si>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</si>
  <si>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</si>
  <si>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</si>
  <si>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</si>
  <si>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</si>
  <si>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</si>
  <si>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</si>
  <si>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</si>
  <si>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</si>
  <si>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</si>
  <si>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</si>
  <si>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</si>
  <si>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</si>
  <si>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</si>
  <si>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</si>
  <si>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</si>
  <si>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</si>
  <si>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</si>
  <si>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</si>
  <si>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</si>
  <si>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</si>
  <si>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</si>
  <si>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</si>
  <si>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</si>
  <si>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</si>
  <si>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</si>
  <si>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</si>
  <si>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</si>
  <si>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</si>
  <si>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</si>
  <si>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</si>
  <si>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</si>
  <si>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</si>
  <si>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</si>
  <si>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</si>
  <si>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</si>
  <si>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</si>
  <si>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</si>
  <si>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</si>
  <si>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</si>
  <si>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</si>
  <si>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</si>
  <si>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</si>
  <si>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</si>
  <si>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</si>
  <si>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</si>
  <si>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</si>
  <si>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</si>
  <si>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</si>
  <si>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</si>
  <si>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</si>
  <si>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</si>
  <si>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</si>
  <si>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</si>
  <si>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</si>
  <si>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</si>
  <si>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</si>
  <si>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</si>
  <si>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</si>
  <si>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</si>
  <si>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</si>
  <si>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</si>
  <si>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</si>
  <si>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</si>
  <si>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</si>
  <si>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</si>
  <si>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</si>
  <si>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</si>
  <si>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</si>
  <si>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</si>
  <si>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</si>
  <si>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</si>
  <si>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</si>
  <si>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</si>
  <si>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</si>
  <si>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</si>
  <si>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</si>
  <si>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</si>
  <si>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</si>
  <si>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</si>
  <si>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</si>
  <si>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</si>
  <si>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</si>
  <si>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</si>
  <si>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</si>
  <si>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</si>
  <si>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</si>
  <si>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</si>
  <si>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</si>
  <si>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</si>
  <si>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</si>
  <si>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</si>
  <si>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</si>
  <si>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</si>
  <si>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</si>
  <si>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</si>
  <si>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</si>
  <si>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</si>
  <si>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</si>
  <si>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</si>
  <si>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</si>
  <si>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</si>
  <si>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</si>
  <si>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</si>
  <si>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</si>
  <si>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</si>
  <si>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</si>
  <si>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</si>
  <si>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</si>
  <si>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</si>
  <si>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</si>
  <si>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</si>
  <si>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</si>
  <si>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</si>
  <si>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</si>
  <si>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</si>
  <si>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</si>
  <si>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</si>
  <si>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</si>
  <si>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</si>
  <si>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</si>
  <si>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</si>
  <si>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</si>
  <si>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</si>
  <si>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</si>
  <si>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</si>
  <si>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</si>
  <si>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</si>
  <si>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</si>
  <si>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</si>
  <si>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</si>
  <si>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</si>
  <si>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</si>
  <si>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</si>
  <si>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</si>
  <si>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</si>
  <si>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</si>
  <si>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</si>
  <si>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</si>
  <si>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</si>
  <si>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</si>
  <si>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</si>
  <si>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</si>
  <si>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</si>
  <si>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</si>
  <si>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</si>
  <si>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</si>
  <si>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</si>
  <si>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</si>
  <si>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</si>
  <si>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</si>
  <si>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</si>
  <si>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</si>
  <si>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</si>
  <si>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</si>
  <si>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</si>
  <si>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</si>
  <si>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</si>
  <si>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</si>
  <si>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</si>
  <si>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</si>
  <si>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</si>
  <si>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</si>
  <si>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</si>
  <si>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</si>
  <si>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</si>
  <si>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</si>
  <si>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</si>
  <si>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</si>
  <si>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</si>
  <si>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</si>
  <si>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</si>
  <si>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</si>
  <si>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</si>
  <si>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</si>
  <si>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</si>
  <si>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</si>
  <si>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</si>
  <si>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</si>
  <si>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</si>
  <si>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</si>
  <si>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</si>
  <si>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</si>
  <si>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</si>
  <si>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</si>
  <si>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</si>
  <si>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</si>
  <si>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</si>
  <si>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</si>
  <si>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</si>
  <si>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</si>
  <si>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</si>
  <si>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</si>
  <si>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</si>
  <si>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</si>
  <si>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</si>
  <si>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</si>
  <si>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</si>
  <si>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</si>
  <si>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</si>
  <si>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</si>
  <si>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</si>
  <si>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</si>
  <si>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</si>
  <si>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</si>
  <si>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</si>
  <si>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</si>
  <si>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</si>
  <si>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</si>
  <si>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</si>
  <si>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</si>
  <si>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</si>
  <si>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</si>
  <si>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</si>
  <si>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</si>
  <si>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</si>
  <si>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</si>
  <si>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</si>
  <si>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</si>
  <si>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</si>
  <si>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</si>
  <si>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</si>
  <si>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</si>
  <si>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</si>
  <si>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</si>
  <si>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</si>
  <si>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</si>
  <si>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</si>
  <si>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</si>
  <si>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</si>
  <si>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</si>
  <si>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</si>
  <si>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</si>
  <si>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</si>
  <si>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</si>
  <si>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</si>
  <si>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</si>
  <si>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</si>
  <si>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</si>
  <si>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</si>
  <si>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</si>
  <si>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</si>
  <si>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</si>
  <si>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</si>
  <si>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</si>
  <si>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</si>
  <si>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</si>
  <si>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</si>
  <si>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</si>
  <si>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</si>
  <si>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</si>
  <si>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</si>
  <si>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</si>
  <si>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</si>
  <si>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</si>
  <si>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</si>
  <si>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</si>
  <si>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</si>
  <si>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</si>
  <si>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</si>
  <si>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</si>
  <si>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</si>
  <si>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</si>
  <si>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</si>
  <si>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</si>
  <si>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</si>
  <si>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</si>
  <si>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</si>
  <si>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</si>
  <si>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</si>
  <si>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</si>
  <si>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</si>
  <si>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</si>
  <si>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</si>
  <si>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</si>
  <si>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</si>
  <si>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</si>
  <si>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</si>
  <si>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</si>
  <si>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</si>
  <si>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</si>
  <si>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</si>
  <si>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</si>
  <si>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</si>
  <si>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</si>
  <si>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</si>
  <si>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</si>
  <si>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</si>
  <si>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</si>
  <si>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</si>
  <si>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</si>
  <si>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</si>
  <si>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</si>
  <si>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</si>
  <si>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</si>
  <si>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</si>
  <si>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</si>
  <si>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</si>
  <si>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</si>
  <si>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</si>
  <si>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</si>
  <si>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</si>
  <si>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</si>
  <si>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</si>
  <si>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</si>
  <si>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</si>
  <si>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</si>
  <si>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</si>
  <si>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</si>
  <si>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</si>
  <si>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</si>
  <si>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</si>
  <si>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</si>
  <si>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</si>
  <si>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</si>
  <si>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</si>
  <si>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</si>
  <si>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</si>
  <si>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</si>
  <si>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</si>
  <si>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</si>
  <si>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</si>
  <si>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</si>
  <si>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</si>
  <si>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</si>
  <si>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</si>
  <si>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</si>
  <si>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</si>
  <si>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</si>
  <si>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</si>
  <si>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</si>
  <si>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</si>
  <si>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</si>
  <si>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</si>
  <si>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</si>
  <si>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</si>
  <si>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</si>
  <si>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</si>
  <si>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</si>
  <si>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</si>
  <si>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</si>
  <si>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</si>
  <si>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</si>
  <si>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</si>
  <si>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</si>
  <si>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</si>
  <si>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</si>
  <si>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</si>
  <si>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</si>
  <si>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</si>
  <si>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</si>
  <si>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</si>
  <si>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</si>
  <si>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</si>
  <si>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</si>
  <si>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</si>
  <si>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</si>
  <si>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</si>
  <si>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</si>
  <si>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</si>
  <si>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</si>
  <si>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</si>
  <si>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</si>
  <si>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</si>
  <si>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</si>
  <si>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</si>
  <si>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</si>
  <si>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</si>
  <si>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</si>
  <si>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</si>
  <si>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</si>
  <si>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</si>
  <si>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</si>
  <si>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</si>
  <si>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</si>
  <si>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</si>
  <si>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</si>
  <si>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</si>
  <si>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</si>
  <si>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</si>
  <si>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</si>
  <si>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</si>
  <si>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</si>
  <si>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</si>
  <si>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</si>
  <si>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</si>
  <si>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</si>
  <si>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</si>
  <si>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</si>
  <si>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</si>
  <si>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</si>
  <si>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</si>
  <si>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</si>
  <si>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</si>
  <si>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</si>
  <si>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</si>
  <si>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</si>
  <si>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</si>
  <si>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</si>
  <si>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</si>
  <si>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</si>
  <si>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</si>
  <si>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</si>
  <si>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</si>
  <si>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</si>
  <si>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</si>
  <si>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</si>
  <si>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</si>
  <si>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</si>
  <si>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</si>
  <si>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</si>
  <si>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</si>
  <si>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</si>
  <si>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</si>
  <si>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</si>
  <si>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</si>
  <si>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</si>
  <si>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</si>
  <si>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</si>
  <si>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</si>
  <si>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</si>
  <si>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</si>
  <si>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</si>
  <si>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</si>
  <si>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</si>
  <si>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</si>
  <si>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</si>
  <si>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</si>
  <si>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</si>
  <si>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</si>
  <si>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</si>
  <si>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</si>
  <si>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</si>
  <si>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</si>
  <si>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</si>
  <si>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</si>
  <si>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</si>
  <si>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</si>
  <si>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</si>
  <si>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</si>
  <si>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</si>
  <si>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</si>
  <si>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</si>
  <si>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</si>
  <si>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</si>
  <si>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</si>
  <si>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</si>
  <si>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</si>
  <si>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</si>
  <si>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</si>
  <si>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</si>
  <si>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</si>
  <si>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</si>
  <si>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</si>
  <si>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</si>
  <si>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</si>
  <si>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</si>
  <si>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</si>
  <si>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</si>
  <si>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</si>
  <si>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</si>
  <si>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</si>
  <si>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</si>
  <si>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</si>
  <si>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</si>
  <si>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</si>
  <si>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</si>
  <si>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</si>
  <si>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</si>
  <si>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</si>
  <si>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</si>
  <si>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</si>
  <si>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</si>
  <si>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</si>
  <si>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</si>
  <si>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</si>
  <si>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</si>
  <si>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</si>
  <si>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</si>
  <si>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</si>
  <si>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</si>
  <si>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</si>
  <si>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</si>
  <si>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</si>
  <si>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</si>
  <si>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</si>
  <si>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</si>
  <si>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</si>
  <si>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</si>
  <si>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</si>
  <si>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</si>
  <si>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</si>
  <si>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</si>
  <si>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</si>
  <si>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</si>
  <si>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</si>
  <si>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</si>
  <si>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</si>
  <si>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</si>
  <si>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</si>
  <si>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</si>
  <si>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</si>
  <si>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</si>
  <si>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</si>
  <si>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</si>
  <si>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</si>
  <si>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</si>
  <si>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</si>
  <si>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</si>
  <si>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</si>
  <si>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</si>
  <si>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</si>
  <si>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</si>
  <si>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</si>
  <si>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</si>
  <si>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</si>
  <si>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</si>
  <si>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</si>
  <si>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</si>
  <si>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</si>
  <si>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</si>
  <si>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</si>
  <si>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</si>
  <si>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</si>
  <si>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</si>
  <si>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</si>
  <si>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</si>
  <si>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</si>
  <si>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</si>
  <si>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</si>
  <si>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</si>
  <si>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</si>
  <si>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</si>
  <si>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</si>
  <si>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</si>
  <si>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</si>
  <si>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</si>
  <si>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</si>
  <si>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</si>
  <si>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</si>
  <si>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</si>
  <si>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</si>
  <si>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</si>
  <si>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</si>
  <si>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</si>
  <si>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</si>
  <si>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</si>
  <si>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</si>
  <si>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</si>
  <si>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</si>
  <si>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</si>
  <si>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</si>
  <si>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</si>
  <si>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</si>
  <si>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</si>
  <si>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</si>
  <si>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</si>
  <si>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</si>
  <si>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</si>
  <si>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</si>
  <si>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</si>
  <si>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</si>
  <si>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</si>
  <si>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</si>
  <si>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</si>
  <si>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</si>
  <si>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</si>
  <si>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</si>
  <si>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</si>
  <si>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</si>
  <si>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</si>
  <si>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</si>
  <si>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</si>
  <si>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</si>
  <si>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</si>
  <si>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</si>
  <si>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</si>
  <si>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</si>
  <si>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</si>
  <si>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</si>
  <si>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</si>
  <si>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</si>
  <si>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</si>
  <si>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</si>
  <si>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</si>
  <si>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</si>
  <si>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</si>
  <si>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 xml:space="preserve">  其他支出(款)</t>
  </si>
  <si>
    <t xml:space="preserve">    其他支出(项)</t>
  </si>
  <si>
    <t>2021年隆回县一般公共预算基本支出决算经济分类表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</si>
  <si>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</si>
  <si>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</si>
  <si>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</si>
  <si>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</si>
  <si>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</si>
  <si>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</si>
  <si>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</si>
  <si>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</si>
  <si>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</si>
  <si>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</si>
  <si>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</si>
  <si>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</si>
  <si>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</si>
  <si>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</si>
  <si>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</si>
  <si>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</si>
  <si>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</si>
  <si>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</si>
  <si>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</si>
  <si>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</si>
  <si>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</si>
  <si>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</si>
  <si>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</si>
  <si>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</si>
  <si>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</si>
  <si>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</si>
  <si>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</si>
  <si>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</si>
  <si>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</si>
  <si>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</si>
  <si>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</si>
  <si>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</si>
  <si>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</si>
  <si>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</si>
  <si>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</si>
  <si>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</si>
  <si>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</si>
  <si>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</si>
  <si>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</si>
  <si>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</si>
  <si>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</si>
  <si>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</si>
  <si>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</si>
  <si>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</si>
  <si>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</si>
  <si>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</si>
  <si>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</si>
  <si>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</si>
  <si>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</si>
  <si>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</si>
  <si>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</si>
  <si>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</si>
  <si>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</si>
  <si>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</si>
  <si>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</si>
  <si>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</si>
  <si>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</si>
  <si>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2021年度隆回县一般公共预算本级基本支出决算表（功能分类）</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</si>
  <si>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</si>
  <si>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</si>
  <si>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</si>
  <si>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</si>
  <si>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</si>
  <si>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</si>
  <si>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</si>
  <si>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</si>
  <si>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</si>
  <si>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</si>
  <si>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</si>
  <si>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</si>
  <si>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</si>
  <si>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</si>
  <si>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</si>
  <si>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</si>
  <si>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</si>
  <si>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</si>
  <si>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2021年度隆回县一般公共预算税收返还和转移支付决算分项目表</t>
  </si>
  <si>
    <t>预算科目</t>
  </si>
  <si>
    <t>一、返还性收入</t>
  </si>
  <si>
    <t xml:space="preserve">    其他一般性转移支付收入</t>
  </si>
  <si>
    <t>0.1</t>
  </si>
  <si>
    <t xml:space="preserve">    所得税基数返还收入</t>
  </si>
  <si>
    <t>三、专项转移支付收入</t>
  </si>
  <si>
    <t>0.2</t>
  </si>
  <si>
    <t xml:space="preserve">    成品油税费改革税收返还收入</t>
  </si>
  <si>
    <t>　　一般公共服务</t>
  </si>
  <si>
    <t>0.3</t>
  </si>
  <si>
    <t xml:space="preserve">    增值税税收返还收入</t>
  </si>
  <si>
    <t>　　外交</t>
  </si>
  <si>
    <t>0.4</t>
  </si>
  <si>
    <t xml:space="preserve">    消费税税收返还收入</t>
  </si>
  <si>
    <t>　　国防</t>
  </si>
  <si>
    <t>0.5</t>
  </si>
  <si>
    <t xml:space="preserve">    增值税“五五分享”税收返还收入</t>
  </si>
  <si>
    <t>　　公共安全</t>
  </si>
  <si>
    <t>0.6</t>
  </si>
  <si>
    <t xml:space="preserve">    其他返还性收入</t>
  </si>
  <si>
    <t>　　教育</t>
  </si>
  <si>
    <t>0.7</t>
  </si>
  <si>
    <t>二、一般性转移支付收入</t>
  </si>
  <si>
    <t>　　科学技术</t>
  </si>
  <si>
    <t>0.8</t>
  </si>
  <si>
    <t xml:space="preserve">    体制补助收入</t>
  </si>
  <si>
    <t xml:space="preserve">    文化旅游体育与传媒</t>
  </si>
  <si>
    <t>0.9</t>
  </si>
  <si>
    <t xml:space="preserve">    均衡性转移支付收入</t>
  </si>
  <si>
    <t>　　社会保障和就业</t>
  </si>
  <si>
    <t>0.10</t>
  </si>
  <si>
    <t xml:space="preserve">    县级基本财力保障机制奖补资金收入</t>
  </si>
  <si>
    <t xml:space="preserve">    卫生健康</t>
  </si>
  <si>
    <t>0.11</t>
  </si>
  <si>
    <t xml:space="preserve">    结算补助收入</t>
  </si>
  <si>
    <t>　　节能环保</t>
  </si>
  <si>
    <t>0.12</t>
  </si>
  <si>
    <t xml:space="preserve">    资源枯竭型城市转移支付补助收入</t>
  </si>
  <si>
    <t>　　城乡社区</t>
  </si>
  <si>
    <t>0.13</t>
  </si>
  <si>
    <t xml:space="preserve">    企业事业单位划转补助收入</t>
  </si>
  <si>
    <t>　　农林水</t>
  </si>
  <si>
    <t>0.14</t>
  </si>
  <si>
    <t xml:space="preserve">    产粮(油)大县奖励资金收入</t>
  </si>
  <si>
    <t>　　交通运输</t>
  </si>
  <si>
    <t>0.15</t>
  </si>
  <si>
    <t xml:space="preserve">    重点生态功能区转移支付收入</t>
  </si>
  <si>
    <t>　　资源勘探工业信息等</t>
  </si>
  <si>
    <t>0.16</t>
  </si>
  <si>
    <t xml:space="preserve">    固定数额补助收入</t>
  </si>
  <si>
    <t>　　商业服务业等</t>
  </si>
  <si>
    <t>0.17</t>
  </si>
  <si>
    <t xml:space="preserve">    革命老区转移支付收入</t>
  </si>
  <si>
    <t>　　金融</t>
  </si>
  <si>
    <t>0.18</t>
  </si>
  <si>
    <t xml:space="preserve">    民族地区转移支付收入</t>
  </si>
  <si>
    <t xml:space="preserve">    自然资源海洋气象等</t>
  </si>
  <si>
    <t>0.19</t>
  </si>
  <si>
    <t xml:space="preserve">    边境地区转移支付收入</t>
  </si>
  <si>
    <t>　　住房保障</t>
  </si>
  <si>
    <t>0.20</t>
  </si>
  <si>
    <t xml:space="preserve">    贫困地区转移支付收入</t>
  </si>
  <si>
    <t>　　粮油物资储备</t>
  </si>
  <si>
    <t>0.21</t>
  </si>
  <si>
    <t xml:space="preserve">    一般公共服务共同财政事权转移支付收入  </t>
  </si>
  <si>
    <t xml:space="preserve">    灾害防治及应急管理</t>
  </si>
  <si>
    <t>0.22</t>
  </si>
  <si>
    <t xml:space="preserve">    外交共同财政事权转移支付收入  </t>
  </si>
  <si>
    <t>　　其他收入</t>
  </si>
  <si>
    <t>0.23</t>
  </si>
  <si>
    <t xml:space="preserve">    国防共同财政事权转移支付收入  </t>
  </si>
  <si>
    <t>0.24</t>
  </si>
  <si>
    <t xml:space="preserve">    公共安全共同财政事权转移支付收入  </t>
  </si>
  <si>
    <t>0.25</t>
  </si>
  <si>
    <t xml:space="preserve">    教育共同财政事权转移支付收入  </t>
  </si>
  <si>
    <t>0.26</t>
  </si>
  <si>
    <t xml:space="preserve">    科学技术共同财政事权转移支付收入  </t>
  </si>
  <si>
    <t>0.27</t>
  </si>
  <si>
    <t xml:space="preserve">    文化旅游体育与传媒共同财政事权转移支付收入  </t>
  </si>
  <si>
    <t>0.28</t>
  </si>
  <si>
    <t xml:space="preserve">    社会保障和就业共同财政事权转移支付收入  </t>
  </si>
  <si>
    <t>0.29</t>
  </si>
  <si>
    <t xml:space="preserve">    医疗卫生共同财政事权转移支付收入  </t>
  </si>
  <si>
    <t>0.30</t>
  </si>
  <si>
    <t xml:space="preserve">    节能环保共同财政事权转移支付收入  </t>
  </si>
  <si>
    <t>0.31</t>
  </si>
  <si>
    <t xml:space="preserve">    城乡社区共同财政事权转移支付收入  </t>
  </si>
  <si>
    <t>0.32</t>
  </si>
  <si>
    <t xml:space="preserve">    农林水共同财政事权转移支付收入  </t>
  </si>
  <si>
    <t>0.33</t>
  </si>
  <si>
    <t xml:space="preserve">    交通运输共同财政事权转移支付收入  </t>
  </si>
  <si>
    <t>0.34</t>
  </si>
  <si>
    <t xml:space="preserve">    资源勘探工业信息等共同财政事权转移支付收入  </t>
  </si>
  <si>
    <t>0.35</t>
  </si>
  <si>
    <t xml:space="preserve">    商业服务业等共同财政事权转移支付收入  </t>
  </si>
  <si>
    <t>0.36</t>
  </si>
  <si>
    <t xml:space="preserve">    金融共同财政事权转移支付收入  </t>
  </si>
  <si>
    <t>0.37</t>
  </si>
  <si>
    <t xml:space="preserve">    自然资源海洋气象等共同财政事权转移支付收入  </t>
  </si>
  <si>
    <t>0.38</t>
  </si>
  <si>
    <t xml:space="preserve">    住房保障共同财政事权转移支付收入  </t>
  </si>
  <si>
    <t>0.39</t>
  </si>
  <si>
    <t xml:space="preserve">    粮油物资储备共同财政事权转移支付收入  </t>
  </si>
  <si>
    <t>0.40</t>
  </si>
  <si>
    <t xml:space="preserve">    灾害防治及应急管理共同财政事权转移支付收入  </t>
  </si>
  <si>
    <t>0.41</t>
  </si>
  <si>
    <t xml:space="preserve">    其他共同财政事权转移支付收入  </t>
  </si>
  <si>
    <t>合     计</t>
  </si>
  <si>
    <t>0.42</t>
  </si>
  <si>
    <t>2021年度隆回县一般公共预算对下税收返还和转移支付决算分地区表</t>
  </si>
  <si>
    <t>地区</t>
  </si>
  <si>
    <t>小计</t>
  </si>
  <si>
    <t>税收返还</t>
  </si>
  <si>
    <t>一般性转移支付</t>
  </si>
  <si>
    <t>专项转移支付</t>
  </si>
  <si>
    <t>邵阳市隆回县</t>
  </si>
  <si>
    <t>合计</t>
  </si>
  <si>
    <t>注：我县无分地区一般公共预算税收返还和转移支付，故此表数据为空。</t>
  </si>
  <si>
    <t>2021年度隆回县政府性基金收入决算表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</si>
  <si>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</si>
  <si>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</si>
  <si>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</si>
  <si>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</si>
  <si>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</si>
  <si>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</si>
  <si>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</si>
  <si>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</si>
  <si>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</si>
  <si>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</si>
  <si>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</si>
  <si>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</si>
  <si>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</si>
  <si>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</si>
  <si>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</si>
  <si>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</si>
  <si>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</si>
  <si>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</si>
  <si>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</si>
  <si>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</si>
  <si>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</si>
  <si>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</si>
  <si>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</si>
  <si>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</si>
  <si>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</si>
  <si>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</si>
  <si>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</si>
  <si>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</si>
  <si>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</si>
  <si>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</si>
  <si>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</si>
  <si>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</si>
  <si>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</si>
  <si>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</si>
  <si>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</si>
  <si>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</si>
  <si>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</si>
  <si>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</si>
  <si>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</si>
  <si>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</si>
  <si>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</si>
  <si>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</si>
  <si>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</si>
  <si>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</si>
  <si>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</si>
  <si>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</si>
  <si>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</si>
  <si>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</si>
  <si>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</si>
  <si>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</si>
  <si>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</si>
  <si>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</si>
  <si>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</si>
  <si>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</si>
  <si>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</si>
  <si>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</si>
  <si>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</si>
  <si>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</si>
  <si>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</si>
  <si>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</si>
  <si>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</si>
  <si>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</si>
  <si>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</si>
  <si>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</si>
  <si>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</si>
  <si>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</si>
  <si>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</si>
  <si>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</si>
  <si>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</si>
  <si>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</si>
  <si>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</si>
  <si>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</si>
  <si>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2021年度隆回县政府性基金支出决算功能分类明细表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</si>
  <si>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</si>
  <si>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</si>
  <si>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</si>
  <si>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</si>
  <si>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</si>
  <si>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</si>
  <si>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</si>
  <si>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</si>
  <si>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</si>
  <si>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</si>
  <si>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</si>
  <si>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</si>
  <si>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</si>
  <si>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</si>
  <si>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</si>
  <si>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</si>
  <si>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</si>
  <si>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</si>
  <si>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</si>
  <si>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</si>
  <si>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</si>
  <si>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</si>
  <si>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</si>
  <si>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</si>
  <si>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</si>
  <si>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</si>
  <si>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</si>
  <si>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</si>
  <si>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</si>
  <si>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</si>
  <si>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</si>
  <si>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</si>
  <si>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</si>
  <si>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</si>
  <si>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</si>
  <si>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</si>
  <si>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</si>
  <si>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</si>
  <si>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</si>
  <si>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</si>
  <si>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</si>
  <si>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</si>
  <si>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</si>
  <si>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</si>
  <si>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</si>
  <si>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</si>
  <si>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</si>
  <si>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</si>
  <si>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</si>
  <si>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</si>
  <si>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</si>
  <si>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</si>
  <si>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</si>
  <si>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</si>
  <si>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</si>
  <si>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</si>
  <si>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</si>
  <si>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</si>
  <si>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</si>
  <si>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</si>
  <si>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</si>
  <si>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</si>
  <si>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</si>
  <si>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</si>
  <si>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</si>
  <si>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</si>
  <si>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</si>
  <si>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</si>
  <si>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</si>
  <si>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</si>
  <si>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</si>
  <si>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</si>
  <si>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</si>
  <si>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</si>
  <si>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</si>
  <si>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</si>
  <si>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</si>
  <si>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</si>
  <si>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</si>
  <si>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</si>
  <si>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</si>
  <si>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</si>
  <si>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</si>
  <si>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</si>
  <si>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</si>
  <si>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</si>
  <si>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</si>
  <si>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</si>
  <si>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</si>
  <si>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</si>
  <si>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</si>
  <si>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</si>
  <si>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</si>
  <si>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</si>
  <si>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</si>
  <si>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</si>
  <si>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</si>
  <si>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</si>
  <si>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</si>
  <si>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</si>
  <si>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</si>
  <si>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</si>
  <si>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</si>
  <si>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</si>
  <si>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</si>
  <si>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</si>
  <si>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</si>
  <si>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</si>
  <si>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</si>
  <si>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</si>
  <si>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</si>
  <si>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</si>
  <si>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</si>
  <si>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</si>
  <si>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</si>
  <si>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</si>
  <si>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</si>
  <si>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</si>
  <si>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</si>
  <si>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</si>
  <si>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</si>
  <si>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</si>
  <si>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</si>
  <si>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</si>
  <si>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</si>
  <si>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</si>
  <si>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</si>
  <si>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</si>
  <si>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</si>
  <si>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</si>
  <si>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</si>
  <si>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</si>
  <si>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</si>
  <si>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</si>
  <si>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</si>
  <si>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</si>
  <si>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</si>
  <si>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</si>
  <si>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</si>
  <si>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</si>
  <si>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</si>
  <si>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</si>
  <si>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</si>
  <si>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</si>
  <si>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</si>
  <si>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</si>
  <si>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</si>
  <si>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</si>
  <si>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</si>
  <si>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</si>
  <si>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</si>
  <si>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</si>
  <si>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</si>
  <si>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</si>
  <si>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</si>
  <si>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</si>
  <si>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</si>
  <si>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</si>
  <si>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</si>
  <si>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</si>
  <si>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</si>
  <si>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</si>
  <si>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</si>
  <si>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</si>
  <si>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</si>
  <si>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</si>
  <si>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</si>
  <si>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</si>
  <si>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</si>
  <si>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</si>
  <si>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</si>
  <si>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</si>
  <si>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</si>
  <si>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</si>
  <si>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</si>
  <si>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</si>
  <si>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</si>
  <si>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</si>
  <si>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</si>
  <si>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</si>
  <si>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</si>
  <si>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</si>
  <si>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</si>
  <si>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</si>
  <si>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</si>
  <si>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</si>
  <si>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</si>
  <si>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</si>
  <si>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</si>
  <si>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</si>
  <si>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</si>
  <si>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</si>
  <si>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</si>
  <si>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</si>
  <si>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</si>
  <si>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</si>
  <si>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</si>
  <si>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</si>
  <si>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</si>
  <si>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</si>
  <si>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</si>
  <si>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</si>
  <si>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</si>
  <si>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</si>
  <si>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</si>
  <si>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</si>
  <si>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</si>
  <si>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</si>
  <si>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</si>
  <si>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</si>
  <si>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</si>
  <si>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</si>
  <si>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</si>
  <si>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</si>
  <si>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</si>
  <si>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</si>
  <si>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</si>
  <si>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</si>
  <si>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</si>
  <si>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</si>
  <si>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</si>
  <si>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</si>
  <si>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</si>
  <si>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</si>
  <si>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</si>
  <si>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</si>
  <si>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</si>
  <si>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</si>
  <si>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</si>
  <si>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</si>
  <si>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</si>
  <si>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</si>
  <si>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</si>
  <si>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</si>
  <si>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</si>
  <si>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</si>
  <si>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</si>
  <si>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2021年度隆回县政府性基金本级支出决算表</t>
  </si>
  <si>
    <t>2021年隆回县政府性基金转移支付预算分项目表</t>
  </si>
  <si>
    <t>政府性基金预算上级补助收入</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</si>
  <si>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</si>
  <si>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</si>
  <si>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</si>
  <si>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</si>
  <si>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</si>
  <si>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</si>
  <si>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</si>
  <si>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</si>
  <si>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政府性基金预算下级上解收入</t>
  </si>
  <si>
    <t>待偿债置换专项债券上年结余</t>
  </si>
  <si>
    <t>政府性基金预算上年结余</t>
  </si>
  <si>
    <t>政府性基金预算调入资金</t>
  </si>
  <si>
    <t xml:space="preserve">  一般公共预算调入</t>
  </si>
  <si>
    <t xml:space="preserve">  其他调入资金</t>
  </si>
  <si>
    <t>债务收入</t>
  </si>
  <si>
    <t xml:space="preserve">  地方政府债务收入</t>
  </si>
  <si>
    <t xml:space="preserve">    专项债务收入</t>
  </si>
  <si>
    <t>收　　入　　总　　计　</t>
  </si>
  <si>
    <t xml:space="preserve">2021年隆回县政府性基金转移支付预算分地区表 </t>
  </si>
  <si>
    <t>转移支付</t>
  </si>
  <si>
    <t>注：我县无分地区政府性基金转移支付，故此表数据为空。</t>
  </si>
  <si>
    <t>2021年度隆回县政府性基金预算收支及结余情况表</t>
  </si>
  <si>
    <t>收入项目</t>
  </si>
  <si>
    <t>下级上解收入</t>
  </si>
  <si>
    <t>债务转贷收入</t>
  </si>
  <si>
    <t>省补助计划单列市收入</t>
  </si>
  <si>
    <t>计划单列市上解省收入</t>
  </si>
  <si>
    <t>支出项目</t>
  </si>
  <si>
    <t>补助下级支出</t>
  </si>
  <si>
    <t>债务还本支出</t>
  </si>
  <si>
    <t>结余项目</t>
  </si>
  <si>
    <t>待偿债置换专项债券结余</t>
  </si>
  <si>
    <t>政府性基金预算结余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</si>
  <si>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</si>
  <si>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</si>
  <si>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</si>
  <si>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</si>
  <si>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</si>
  <si>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</si>
  <si>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</si>
  <si>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</si>
  <si>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</si>
  <si>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</si>
  <si>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</si>
  <si>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</si>
  <si>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</si>
  <si>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</si>
  <si>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</si>
  <si>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</si>
  <si>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</si>
  <si>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</si>
  <si>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废弃电器电子产品处理基金收入</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</si>
  <si>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</si>
  <si>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</si>
  <si>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</si>
  <si>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</si>
  <si>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</si>
  <si>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</si>
  <si>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</si>
  <si>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</si>
  <si>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</si>
  <si>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</si>
  <si>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</si>
  <si>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</si>
  <si>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</si>
  <si>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</si>
  <si>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</si>
  <si>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</si>
  <si>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</si>
  <si>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</si>
  <si>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</si>
  <si>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</si>
  <si>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</si>
  <si>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</si>
  <si>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</si>
  <si>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</si>
  <si>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</si>
  <si>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</si>
  <si>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</si>
  <si>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</si>
  <si>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</si>
  <si>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</si>
  <si>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</si>
  <si>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</si>
  <si>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</si>
  <si>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</si>
  <si>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</si>
  <si>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铁路建设基金收入</t>
  </si>
  <si>
    <t>铁路建设基金支出</t>
  </si>
  <si>
    <t>铁路建设基金结余</t>
  </si>
  <si>
    <t>船舶油污损害赔偿基金收入</t>
  </si>
  <si>
    <t>船舶油污损害赔偿基金支出</t>
  </si>
  <si>
    <t>船舶油污损害赔偿基金结余</t>
  </si>
  <si>
    <t>民航发展基金收入</t>
  </si>
  <si>
    <t>民航发展基金支出</t>
  </si>
  <si>
    <t>民航发展基金结余</t>
  </si>
  <si>
    <t>农网还贷资金收入</t>
  </si>
  <si>
    <t>农网还贷资金支出</t>
  </si>
  <si>
    <t>农网还贷资金结余</t>
  </si>
  <si>
    <t>中央特别国债经营基金收入</t>
  </si>
  <si>
    <t>中央特别国债经营基金支出</t>
  </si>
  <si>
    <t>中央特别国债经营基金结余</t>
  </si>
  <si>
    <t>中央特别国债经营基金财务收入</t>
  </si>
  <si>
    <t>中央特别国债经营基金财务支出</t>
  </si>
  <si>
    <t>中央特别国债经营基金财务结余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</si>
  <si>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</si>
  <si>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</si>
  <si>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</si>
  <si>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</si>
  <si>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</si>
  <si>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</si>
  <si>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</si>
  <si>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</si>
  <si>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</si>
  <si>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 xml:space="preserve">  其中:抗疫特别国债上年结余</t>
  </si>
  <si>
    <t xml:space="preserve">  其中:抗疫特别国债安排的支出</t>
  </si>
  <si>
    <t xml:space="preserve">  其中:抗疫特别国债结余</t>
  </si>
  <si>
    <t>2021年度隆回县国有资本经营收入表</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</si>
  <si>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</si>
  <si>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</si>
  <si>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</si>
  <si>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</si>
  <si>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</si>
  <si>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</si>
  <si>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</si>
  <si>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</si>
  <si>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</si>
  <si>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</si>
  <si>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</si>
  <si>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</si>
  <si>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</si>
  <si>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</si>
  <si>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</si>
  <si>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</si>
  <si>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</si>
  <si>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</si>
  <si>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</si>
  <si>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</si>
  <si>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</si>
  <si>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</si>
  <si>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</si>
  <si>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</si>
  <si>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</si>
  <si>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</si>
  <si>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</si>
  <si>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</si>
  <si>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</si>
  <si>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</si>
  <si>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</si>
  <si>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</si>
  <si>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</si>
  <si>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</si>
  <si>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</si>
  <si>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</si>
  <si>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</si>
  <si>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</si>
  <si>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</si>
  <si>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</si>
  <si>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</si>
  <si>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</si>
  <si>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</si>
  <si>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</si>
  <si>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2021年度隆回县国有资本经营支出决算表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</si>
  <si>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</si>
  <si>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</si>
  <si>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</si>
  <si>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</si>
  <si>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</si>
  <si>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</si>
  <si>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</si>
  <si>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</si>
  <si>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</si>
  <si>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</si>
  <si>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</si>
  <si>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</si>
  <si>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</si>
  <si>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</si>
  <si>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</si>
  <si>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</si>
  <si>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</si>
  <si>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</si>
  <si>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</si>
  <si>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</si>
  <si>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</si>
  <si>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</si>
  <si>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</si>
  <si>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</si>
  <si>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</si>
  <si>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</si>
  <si>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</si>
  <si>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2021年度隆回县国有资本经营本级支出决算表</t>
  </si>
  <si>
    <t>2021年度隆回县国有资本经营预算对下转移支付执行情况表</t>
  </si>
  <si>
    <r>
      <rPr>
        <b/>
        <sz val="11"/>
        <rFont val="宋体"/>
        <charset val="134"/>
      </rPr>
      <t>项</t>
    </r>
    <r>
      <rPr>
        <b/>
        <sz val="11"/>
        <rFont val="Times New Roman"/>
        <charset val="0"/>
      </rPr>
      <t xml:space="preserve">     </t>
    </r>
    <r>
      <rPr>
        <b/>
        <sz val="11"/>
        <rFont val="宋体"/>
        <charset val="134"/>
      </rPr>
      <t>目</t>
    </r>
  </si>
  <si>
    <t>执行数</t>
  </si>
  <si>
    <t>隆回县</t>
  </si>
  <si>
    <r>
      <rPr>
        <b/>
        <sz val="11"/>
        <rFont val="宋体"/>
        <charset val="134"/>
      </rPr>
      <t>合</t>
    </r>
    <r>
      <rPr>
        <b/>
        <sz val="11"/>
        <rFont val="Times New Roman"/>
        <charset val="0"/>
      </rPr>
      <t xml:space="preserve">       </t>
    </r>
    <r>
      <rPr>
        <b/>
        <sz val="11"/>
        <rFont val="宋体"/>
        <charset val="134"/>
      </rPr>
      <t>计</t>
    </r>
  </si>
  <si>
    <t>注：我县无国有资本经营对下转移支付，故此表数据为空。</t>
  </si>
  <si>
    <t>隆回县2021年社会保险基金收入决算总表</t>
  </si>
  <si>
    <t>项        目</t>
  </si>
  <si>
    <t>企业职工基本
养老保险基金</t>
  </si>
  <si>
    <t>城乡居民基本
养老保险基金</t>
  </si>
  <si>
    <t>机关事业单位基本养老保险基金</t>
  </si>
  <si>
    <t>职工基本医疗
保险基金</t>
  </si>
  <si>
    <t>城乡居民基本
医疗保险基金</t>
  </si>
  <si>
    <t>工伤保险基金</t>
  </si>
  <si>
    <t>失业保险基金</t>
  </si>
  <si>
    <t>生育保险基金</t>
  </si>
  <si>
    <t>一、上年结余</t>
  </si>
  <si>
    <t>二、收  入</t>
  </si>
  <si>
    <t xml:space="preserve">   (一)本年收入</t>
  </si>
  <si>
    <t xml:space="preserve">          1.社会保险费收入</t>
  </si>
  <si>
    <t xml:space="preserve">          2.利息收入</t>
  </si>
  <si>
    <t xml:space="preserve">          3.财政补贴收入</t>
  </si>
  <si>
    <t xml:space="preserve">          4.委托投资收益</t>
  </si>
  <si>
    <t xml:space="preserve">          5.其他收入</t>
  </si>
  <si>
    <t xml:space="preserve">          6.转移收入</t>
  </si>
  <si>
    <t xml:space="preserve">  （二）上级补助收入</t>
  </si>
  <si>
    <t xml:space="preserve">  （三）下级上解收入</t>
  </si>
  <si>
    <t>社会保险基金收入总计：</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</si>
  <si>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 </t>
  </si>
  <si>
    <t>隆回县2021年社会保险基金支出决算总表</t>
  </si>
  <si>
    <t>合   计</t>
  </si>
  <si>
    <t>城镇职工基本医疗保险基金</t>
  </si>
  <si>
    <t>城乡居民医疗保险基金</t>
  </si>
  <si>
    <t>一、支出</t>
  </si>
  <si>
    <t xml:space="preserve">  （一）本年支出</t>
  </si>
  <si>
    <t xml:space="preserve">          1.社会保险待遇支出</t>
  </si>
  <si>
    <t xml:space="preserve">          2.其他支出</t>
  </si>
  <si>
    <t xml:space="preserve">          3.大病保险支出</t>
  </si>
  <si>
    <t xml:space="preserve">          4.转移支出</t>
  </si>
  <si>
    <r>
      <rPr>
        <sz val="12"/>
        <rFont val="宋体"/>
        <charset val="134"/>
      </rPr>
      <t xml:space="preserve"> </t>
    </r>
    <r>
      <rPr>
        <sz val="12"/>
        <rFont val="宋体"/>
        <charset val="134"/>
      </rPr>
      <t>5</t>
    </r>
    <r>
      <rPr>
        <sz val="12"/>
        <rFont val="宋体"/>
        <charset val="134"/>
      </rPr>
      <t>.稳岗返还支出</t>
    </r>
  </si>
  <si>
    <r>
      <rPr>
        <sz val="12"/>
        <rFont val="宋体"/>
        <charset val="134"/>
      </rPr>
      <t xml:space="preserve">     </t>
    </r>
    <r>
      <rPr>
        <sz val="12"/>
        <rFont val="宋体"/>
        <charset val="134"/>
      </rPr>
      <t>6</t>
    </r>
    <r>
      <rPr>
        <sz val="12"/>
        <rFont val="宋体"/>
        <charset val="134"/>
      </rPr>
      <t>.技能提升补贴支出</t>
    </r>
  </si>
  <si>
    <t xml:space="preserve">  （二）补助下级支出</t>
  </si>
  <si>
    <t xml:space="preserve">  （三）上解上级支出</t>
  </si>
  <si>
    <t>二、年末滚存结余</t>
  </si>
  <si>
    <t>社会保险基金支出总计：</t>
  </si>
  <si>
    <t>隆回县2021年一般公共预算财政拨款“三公"经费支出决算表</t>
  </si>
  <si>
    <t>一般公共预算财政拨款“三公"经费支出决算表</t>
  </si>
  <si>
    <t>预算数</t>
  </si>
  <si>
    <t/>
  </si>
  <si>
    <t>公用经费</t>
  </si>
  <si>
    <t>因公出国（境）费</t>
  </si>
  <si>
    <t>公务用车购置及运行费</t>
  </si>
  <si>
    <t>经济分类科目编码</t>
  </si>
  <si>
    <t>公务接待费</t>
  </si>
  <si>
    <t>301</t>
  </si>
  <si>
    <t>工资福利支出</t>
  </si>
  <si>
    <t>公务用车购置费</t>
  </si>
  <si>
    <t>公务用车运行费</t>
  </si>
  <si>
    <t>1</t>
  </si>
  <si>
    <t>2</t>
  </si>
  <si>
    <t>3</t>
  </si>
  <si>
    <t>4</t>
  </si>
  <si>
    <t>5</t>
  </si>
  <si>
    <t>6</t>
  </si>
  <si>
    <t>7</t>
  </si>
  <si>
    <t>8</t>
  </si>
  <si>
    <t>9</t>
  </si>
  <si>
    <t>10</t>
  </si>
  <si>
    <t>11</t>
  </si>
  <si>
    <t>12</t>
  </si>
  <si>
    <t>注：本表反映部门本年度“三公”经费支出预决算情况。其中，预算数为“三公”经费全年预算数，反映按规定程序调整后的预算数；决算数是包括当年一般公共预算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</si>
</sst>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0_ "/>
    <numFmt numFmtId="178" formatCode="#,##0.0000_ "/>
    <numFmt numFmtId="179" formatCode="#,##0.00_ ;\-#,##0.00;;"/>
    <numFmt numFmtId="180" formatCode="#,##0.00_ "/>
    <numFmt numFmtId="181" formatCode="0.0"/>
  </numFmts>
  <fonts count="43">
    <font>
      <sz val="12"/>
      <name val="宋体"/>
      <charset val="134"/>
    </font>
    <font>
      <b/>
      <sz val="18"/>
      <color indexed="8"/>
      <name val="宋体"/>
      <charset val="134"/>
    </font>
    <font>
      <b/>
      <sz val="18"/>
      <name val="宋体"/>
      <charset val="134"/>
    </font>
    <font>
      <sz val="10"/>
      <color indexed="8"/>
      <name val="宋体"/>
      <charset val="134"/>
    </font>
    <font>
      <sz val="11"/>
      <color indexed="8"/>
      <name val="宋体"/>
      <charset val="134"/>
    </font>
    <font>
      <sz val="9"/>
      <color indexed="8"/>
      <name val="宋体"/>
      <charset val="134"/>
    </font>
    <font>
      <sz val="12"/>
      <color indexed="8"/>
      <name val="宋体"/>
      <charset val="134"/>
    </font>
    <font>
      <b/>
      <sz val="22"/>
      <name val="宋体"/>
      <charset val="134"/>
    </font>
    <font>
      <sz val="12"/>
      <name val="Arial Narrow"/>
      <charset val="134"/>
    </font>
    <font>
      <sz val="11"/>
      <name val="宋体"/>
      <charset val="134"/>
    </font>
    <font>
      <sz val="9"/>
      <name val="宋体"/>
      <charset val="134"/>
    </font>
    <font>
      <sz val="10"/>
      <name val="宋体"/>
      <charset val="134"/>
    </font>
    <font>
      <sz val="16"/>
      <name val="方正小标宋_GBK"/>
      <charset val="134"/>
    </font>
    <font>
      <b/>
      <sz val="11"/>
      <name val="宋体"/>
      <charset val="134"/>
    </font>
    <font>
      <sz val="11"/>
      <name val="Times New Roman"/>
      <charset val="0"/>
    </font>
    <font>
      <b/>
      <sz val="11"/>
      <name val="Times New Roman"/>
      <charset val="0"/>
    </font>
    <font>
      <b/>
      <sz val="10"/>
      <name val="宋体"/>
      <charset val="134"/>
    </font>
    <font>
      <b/>
      <sz val="12"/>
      <name val="宋体"/>
      <charset val="134"/>
    </font>
    <font>
      <sz val="24"/>
      <name val="宋体"/>
      <charset val="134"/>
    </font>
    <font>
      <sz val="24"/>
      <name val="黑体"/>
      <charset val="134"/>
    </font>
    <font>
      <b/>
      <sz val="18"/>
      <name val="楷体_GB2312"/>
      <charset val="134"/>
    </font>
    <font>
      <b/>
      <sz val="20"/>
      <name val="宋体"/>
      <charset val="134"/>
    </font>
    <font>
      <sz val="16"/>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9">
    <fill>
      <patternFill patternType="none"/>
    </fill>
    <fill>
      <patternFill patternType="gray125"/>
    </fill>
    <fill>
      <patternFill patternType="solid">
        <fgColor rgb="FFFFFFFF"/>
        <bgColor indexed="9"/>
      </patternFill>
    </fill>
    <fill>
      <patternFill patternType="solid">
        <fgColor theme="0" tint="-0.249977111117893"/>
        <bgColor indexed="9"/>
      </patternFill>
    </fill>
    <fill>
      <patternFill patternType="solid">
        <fgColor rgb="FFFFFFFF"/>
        <bgColor indexed="64"/>
      </patternFill>
    </fill>
    <fill>
      <patternFill patternType="solid">
        <fgColor indexed="9"/>
        <bgColor indexed="64"/>
      </patternFill>
    </fill>
    <fill>
      <patternFill patternType="mediumGray">
        <fgColor indexed="9"/>
        <bgColor rgb="FFFFFFFF"/>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style="thin">
        <color indexed="8"/>
      </left>
      <right/>
      <top style="thin">
        <color indexed="8"/>
      </top>
      <bottom/>
      <diagonal/>
    </border>
    <border>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right/>
      <top style="thin">
        <color auto="1"/>
      </top>
      <bottom/>
      <diagonal/>
    </border>
    <border>
      <left style="thin">
        <color indexed="8"/>
      </left>
      <right style="thin">
        <color auto="1"/>
      </right>
      <top style="thin">
        <color indexed="8"/>
      </top>
      <bottom/>
      <diagonal/>
    </border>
    <border>
      <left style="thin">
        <color auto="1"/>
      </left>
      <right style="thin">
        <color auto="1"/>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8" borderId="2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5"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0" applyNumberFormat="0" applyFill="0" applyBorder="0" applyAlignment="0" applyProtection="0">
      <alignment vertical="center"/>
    </xf>
    <xf numFmtId="0" fontId="32" fillId="9" borderId="27" applyNumberFormat="0" applyAlignment="0" applyProtection="0">
      <alignment vertical="center"/>
    </xf>
    <xf numFmtId="0" fontId="33" fillId="10" borderId="28" applyNumberFormat="0" applyAlignment="0" applyProtection="0">
      <alignment vertical="center"/>
    </xf>
    <xf numFmtId="0" fontId="34" fillId="10" borderId="27" applyNumberFormat="0" applyAlignment="0" applyProtection="0">
      <alignment vertical="center"/>
    </xf>
    <xf numFmtId="0" fontId="35" fillId="11" borderId="29" applyNumberFormat="0" applyAlignment="0" applyProtection="0">
      <alignment vertical="center"/>
    </xf>
    <xf numFmtId="0" fontId="36" fillId="0" borderId="30" applyNumberFormat="0" applyFill="0" applyAlignment="0" applyProtection="0">
      <alignment vertical="center"/>
    </xf>
    <xf numFmtId="0" fontId="37" fillId="0" borderId="31" applyNumberFormat="0" applyFill="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2" fillId="36" borderId="0" applyNumberFormat="0" applyBorder="0" applyAlignment="0" applyProtection="0">
      <alignment vertical="center"/>
    </xf>
    <xf numFmtId="0" fontId="42" fillId="37" borderId="0" applyNumberFormat="0" applyBorder="0" applyAlignment="0" applyProtection="0">
      <alignment vertical="center"/>
    </xf>
    <xf numFmtId="0" fontId="41" fillId="3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1" fillId="0" borderId="0"/>
    <xf numFmtId="0" fontId="11" fillId="0" borderId="0"/>
  </cellStyleXfs>
  <cellXfs count="161">
    <xf numFmtId="0" fontId="0" fillId="0" borderId="0" xfId="0"/>
    <xf numFmtId="0" fontId="1" fillId="0" borderId="0" xfId="0" applyFont="1" applyAlignment="1">
      <alignment horizontal="center"/>
    </xf>
    <xf numFmtId="0" fontId="2" fillId="0" borderId="0" xfId="0" applyFont="1"/>
    <xf numFmtId="0" fontId="3" fillId="0" borderId="0" xfId="0" applyFont="1"/>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3" borderId="3" xfId="0" applyFont="1" applyFill="1" applyBorder="1" applyAlignment="1">
      <alignment horizontal="center" vertical="center" wrapText="1" shrinkToFit="1"/>
    </xf>
    <xf numFmtId="0" fontId="4" fillId="3" borderId="4" xfId="0" applyFont="1" applyFill="1" applyBorder="1" applyAlignment="1">
      <alignment horizontal="center" vertical="center" wrapText="1" shrinkToFit="1"/>
    </xf>
    <xf numFmtId="0" fontId="4" fillId="3" borderId="4" xfId="0" applyFont="1" applyFill="1" applyBorder="1" applyAlignment="1">
      <alignment horizontal="center" vertical="center"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4" fillId="4" borderId="3" xfId="0" applyNumberFormat="1" applyFont="1" applyFill="1" applyBorder="1" applyAlignment="1">
      <alignment horizontal="right" vertical="center" shrinkToFit="1"/>
    </xf>
    <xf numFmtId="0" fontId="4" fillId="4" borderId="4" xfId="0" applyFont="1" applyFill="1" applyBorder="1" applyAlignment="1">
      <alignment horizontal="right" vertical="center" shrinkToFit="1"/>
    </xf>
    <xf numFmtId="4" fontId="4" fillId="4" borderId="4" xfId="0" applyNumberFormat="1" applyFont="1" applyFill="1" applyBorder="1" applyAlignment="1">
      <alignment horizontal="right" vertical="center" shrinkToFit="1"/>
    </xf>
    <xf numFmtId="0" fontId="4" fillId="0" borderId="0" xfId="0" applyFont="1" applyAlignment="1">
      <alignment horizontal="left" vertical="center" wrapText="1" shrinkToFit="1"/>
    </xf>
    <xf numFmtId="0" fontId="5" fillId="0" borderId="0" xfId="0" applyFont="1" applyAlignment="1">
      <alignment horizontal="center"/>
    </xf>
    <xf numFmtId="0" fontId="6" fillId="0" borderId="0" xfId="0" applyFont="1" applyAlignment="1">
      <alignment horizontal="right"/>
    </xf>
    <xf numFmtId="0" fontId="3" fillId="4" borderId="4" xfId="0" applyFont="1" applyFill="1" applyBorder="1" applyAlignment="1">
      <alignment horizontal="right" vertical="center" shrinkToFit="1"/>
    </xf>
    <xf numFmtId="0" fontId="3" fillId="0" borderId="0" xfId="0" applyFont="1" applyAlignment="1">
      <alignment horizontal="left" vertical="center" wrapText="1" shrinkToFit="1"/>
    </xf>
    <xf numFmtId="0" fontId="0" fillId="0" borderId="0" xfId="0" applyFont="1" applyFill="1"/>
    <xf numFmtId="0" fontId="7" fillId="0" borderId="0" xfId="56" applyNumberFormat="1" applyFont="1" applyFill="1" applyBorder="1" applyAlignment="1" applyProtection="1">
      <alignment horizontal="center" vertical="center"/>
    </xf>
    <xf numFmtId="0" fontId="0" fillId="0" borderId="0" xfId="56" applyNumberFormat="1" applyFont="1" applyFill="1" applyBorder="1" applyAlignment="1" applyProtection="1">
      <alignment vertical="center"/>
    </xf>
    <xf numFmtId="0" fontId="8" fillId="0" borderId="5" xfId="56" applyNumberFormat="1" applyFont="1" applyFill="1" applyBorder="1" applyAlignment="1" applyProtection="1">
      <alignment vertical="center"/>
    </xf>
    <xf numFmtId="0" fontId="8" fillId="0" borderId="0" xfId="56" applyNumberFormat="1" applyFont="1" applyFill="1" applyBorder="1" applyAlignment="1" applyProtection="1">
      <alignment vertical="center"/>
    </xf>
    <xf numFmtId="0" fontId="0" fillId="0" borderId="6" xfId="52" applyNumberFormat="1" applyFont="1" applyFill="1" applyBorder="1" applyAlignment="1" applyProtection="1">
      <alignment horizontal="center" vertical="center"/>
    </xf>
    <xf numFmtId="0" fontId="0" fillId="0" borderId="7" xfId="52" applyNumberFormat="1" applyFont="1" applyFill="1" applyBorder="1" applyAlignment="1" applyProtection="1">
      <alignment horizontal="center" vertical="center" wrapText="1"/>
    </xf>
    <xf numFmtId="0" fontId="0" fillId="0" borderId="2" xfId="55" applyNumberFormat="1" applyFont="1" applyFill="1" applyBorder="1" applyAlignment="1" applyProtection="1">
      <alignment horizontal="center" vertical="center" wrapText="1"/>
    </xf>
    <xf numFmtId="0" fontId="0" fillId="0" borderId="1" xfId="55" applyNumberFormat="1" applyFont="1" applyFill="1" applyBorder="1" applyAlignment="1" applyProtection="1">
      <alignment horizontal="center" vertical="center" wrapText="1"/>
    </xf>
    <xf numFmtId="0" fontId="0" fillId="0" borderId="8" xfId="52" applyNumberFormat="1" applyFont="1" applyFill="1" applyBorder="1" applyAlignment="1" applyProtection="1">
      <alignment horizontal="center" vertical="center" wrapText="1"/>
    </xf>
    <xf numFmtId="0" fontId="0" fillId="0" borderId="6" xfId="52" applyNumberFormat="1" applyFont="1" applyFill="1" applyBorder="1" applyAlignment="1" applyProtection="1">
      <alignment horizontal="center" vertical="center" wrapText="1"/>
    </xf>
    <xf numFmtId="0" fontId="0" fillId="0" borderId="9" xfId="52" applyNumberFormat="1" applyFont="1" applyFill="1" applyBorder="1" applyAlignment="1" applyProtection="1">
      <alignment horizontal="center" vertical="center" wrapText="1"/>
    </xf>
    <xf numFmtId="0" fontId="0" fillId="0" borderId="1" xfId="55" applyNumberFormat="1" applyFont="1" applyFill="1" applyBorder="1" applyAlignment="1" applyProtection="1">
      <alignment horizontal="left" vertical="center"/>
    </xf>
    <xf numFmtId="176" fontId="0" fillId="0" borderId="1" xfId="55" applyNumberFormat="1" applyFont="1" applyFill="1" applyBorder="1" applyAlignment="1" applyProtection="1">
      <alignment horizontal="right" vertical="center"/>
    </xf>
    <xf numFmtId="0" fontId="0" fillId="0" borderId="6" xfId="52" applyNumberFormat="1" applyFont="1" applyFill="1" applyBorder="1" applyAlignment="1" applyProtection="1">
      <alignment vertical="center"/>
    </xf>
    <xf numFmtId="0" fontId="0" fillId="0" borderId="10" xfId="55" applyNumberFormat="1" applyFont="1" applyFill="1" applyBorder="1" applyAlignment="1" applyProtection="1">
      <alignment vertical="center"/>
    </xf>
    <xf numFmtId="0" fontId="0" fillId="0" borderId="1" xfId="55" applyNumberFormat="1" applyFont="1" applyFill="1" applyBorder="1" applyAlignment="1" applyProtection="1">
      <alignment vertical="center"/>
    </xf>
    <xf numFmtId="0" fontId="0" fillId="0" borderId="1" xfId="55" applyNumberFormat="1" applyFont="1" applyFill="1" applyBorder="1" applyAlignment="1" applyProtection="1">
      <alignment horizontal="center" vertical="center"/>
    </xf>
    <xf numFmtId="0" fontId="0" fillId="0" borderId="6" xfId="52" applyFont="1" applyFill="1" applyBorder="1"/>
    <xf numFmtId="177" fontId="0" fillId="0" borderId="6" xfId="52" applyNumberFormat="1" applyFont="1" applyFill="1" applyBorder="1"/>
    <xf numFmtId="0" fontId="0" fillId="0" borderId="11" xfId="52" applyFont="1" applyFill="1" applyBorder="1" applyAlignment="1">
      <alignment horizontal="left" vertical="center" wrapText="1" shrinkToFit="1"/>
    </xf>
    <xf numFmtId="0" fontId="0" fillId="0" borderId="5" xfId="56" applyNumberFormat="1" applyFont="1" applyFill="1" applyBorder="1" applyAlignment="1" applyProtection="1">
      <alignment horizontal="right" vertical="center"/>
    </xf>
    <xf numFmtId="0" fontId="0" fillId="0" borderId="12" xfId="52" applyNumberFormat="1" applyFont="1" applyFill="1" applyBorder="1" applyAlignment="1" applyProtection="1">
      <alignment horizontal="center" vertical="center" wrapText="1"/>
    </xf>
    <xf numFmtId="0" fontId="0" fillId="0" borderId="13" xfId="52" applyNumberFormat="1" applyFont="1" applyFill="1" applyBorder="1" applyAlignment="1" applyProtection="1">
      <alignment horizontal="center" vertical="center" wrapText="1"/>
    </xf>
    <xf numFmtId="178" fontId="0" fillId="0" borderId="0" xfId="0" applyNumberFormat="1" applyFont="1" applyFill="1"/>
    <xf numFmtId="179" fontId="0" fillId="0" borderId="1" xfId="55" applyNumberFormat="1" applyFont="1" applyFill="1" applyBorder="1" applyAlignment="1" applyProtection="1">
      <alignment horizontal="right" vertical="center"/>
    </xf>
    <xf numFmtId="0" fontId="0" fillId="0" borderId="5" xfId="56" applyNumberFormat="1" applyFont="1" applyFill="1" applyBorder="1" applyAlignment="1" applyProtection="1">
      <alignment vertical="center"/>
    </xf>
    <xf numFmtId="0" fontId="0" fillId="0" borderId="14" xfId="52" applyNumberFormat="1" applyFont="1" applyFill="1" applyBorder="1" applyAlignment="1" applyProtection="1">
      <alignment horizontal="left" vertical="center"/>
    </xf>
    <xf numFmtId="179" fontId="0" fillId="0" borderId="1" xfId="55" applyNumberFormat="1" applyFont="1" applyFill="1" applyBorder="1" applyAlignment="1" applyProtection="1">
      <alignment horizontal="center" vertical="center" wrapText="1"/>
    </xf>
    <xf numFmtId="179" fontId="0" fillId="0" borderId="6" xfId="55" applyNumberFormat="1" applyFont="1" applyFill="1" applyBorder="1" applyAlignment="1" applyProtection="1">
      <alignment horizontal="right" vertical="center"/>
    </xf>
    <xf numFmtId="0" fontId="0" fillId="0" borderId="15" xfId="55" applyNumberFormat="1" applyFont="1" applyFill="1" applyBorder="1" applyAlignment="1" applyProtection="1">
      <alignment vertical="center"/>
    </xf>
    <xf numFmtId="176" fontId="0" fillId="0" borderId="16" xfId="55" applyNumberFormat="1" applyFont="1" applyFill="1" applyBorder="1" applyAlignment="1" applyProtection="1">
      <alignment horizontal="right" vertical="center"/>
    </xf>
    <xf numFmtId="176" fontId="0" fillId="0" borderId="7" xfId="55" applyNumberFormat="1" applyFont="1" applyFill="1" applyBorder="1" applyAlignment="1" applyProtection="1">
      <alignment horizontal="right" vertical="center"/>
    </xf>
    <xf numFmtId="0" fontId="0" fillId="0" borderId="15" xfId="52" applyNumberFormat="1" applyFont="1" applyFill="1" applyBorder="1" applyAlignment="1" applyProtection="1">
      <alignment vertical="center"/>
    </xf>
    <xf numFmtId="179" fontId="0" fillId="0" borderId="2" xfId="55" applyNumberFormat="1" applyFont="1" applyFill="1" applyBorder="1" applyAlignment="1" applyProtection="1">
      <alignment horizontal="right" vertical="center"/>
    </xf>
    <xf numFmtId="176" fontId="0" fillId="0" borderId="6" xfId="55" applyNumberFormat="1" applyFont="1" applyFill="1" applyBorder="1" applyAlignment="1" applyProtection="1">
      <alignment horizontal="right" vertical="center"/>
    </xf>
    <xf numFmtId="0" fontId="9" fillId="0" borderId="5" xfId="56" applyNumberFormat="1" applyFont="1" applyFill="1" applyBorder="1" applyAlignment="1" applyProtection="1">
      <alignment horizontal="right" vertical="center"/>
    </xf>
    <xf numFmtId="176" fontId="0" fillId="0" borderId="0" xfId="0" applyNumberFormat="1" applyFont="1" applyFill="1"/>
    <xf numFmtId="0" fontId="10" fillId="0" borderId="0" xfId="0" applyFont="1" applyFill="1" applyBorder="1" applyAlignment="1"/>
    <xf numFmtId="0" fontId="2" fillId="0" borderId="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right" vertical="center"/>
    </xf>
    <xf numFmtId="2" fontId="12" fillId="0" borderId="0" xfId="0" applyNumberFormat="1" applyFont="1" applyFill="1" applyBorder="1" applyAlignment="1" applyProtection="1">
      <alignment horizontal="center" vertical="center"/>
    </xf>
    <xf numFmtId="0" fontId="0" fillId="0" borderId="0" xfId="0" applyFont="1" applyFill="1" applyBorder="1" applyAlignment="1">
      <alignment horizontal="center" vertical="center"/>
    </xf>
    <xf numFmtId="2" fontId="9" fillId="0" borderId="0" xfId="0" applyNumberFormat="1" applyFont="1" applyFill="1" applyBorder="1" applyAlignment="1" applyProtection="1">
      <alignment horizontal="center" vertical="center"/>
    </xf>
    <xf numFmtId="0" fontId="9" fillId="0" borderId="0" xfId="0" applyFont="1" applyFill="1" applyBorder="1" applyAlignment="1">
      <alignment vertical="center"/>
    </xf>
    <xf numFmtId="2" fontId="13" fillId="0" borderId="6" xfId="0" applyNumberFormat="1" applyFont="1" applyFill="1" applyBorder="1" applyAlignment="1" applyProtection="1">
      <alignment horizontal="center" vertical="center" wrapText="1"/>
    </xf>
    <xf numFmtId="2" fontId="13" fillId="0" borderId="9" xfId="0" applyNumberFormat="1" applyFont="1" applyFill="1" applyBorder="1" applyAlignment="1" applyProtection="1">
      <alignment horizontal="center" vertical="center" wrapText="1"/>
    </xf>
    <xf numFmtId="2" fontId="13" fillId="0" borderId="0" xfId="0" applyNumberFormat="1" applyFont="1" applyFill="1" applyBorder="1" applyAlignment="1" applyProtection="1">
      <alignment horizontal="center" vertical="center" wrapText="1"/>
    </xf>
    <xf numFmtId="49" fontId="9" fillId="0" borderId="6" xfId="0" applyNumberFormat="1" applyFont="1" applyFill="1" applyBorder="1" applyAlignment="1" applyProtection="1">
      <alignment horizontal="center" vertical="center" wrapText="1"/>
    </xf>
    <xf numFmtId="180" fontId="9" fillId="0" borderId="6" xfId="50" applyNumberFormat="1" applyFont="1" applyFill="1" applyBorder="1" applyAlignment="1" applyProtection="1">
      <alignment vertical="center" wrapText="1"/>
    </xf>
    <xf numFmtId="181" fontId="9" fillId="0" borderId="0" xfId="50" applyNumberFormat="1" applyFont="1" applyFill="1" applyBorder="1" applyAlignment="1" applyProtection="1">
      <alignment vertical="center" wrapText="1"/>
    </xf>
    <xf numFmtId="49" fontId="14" fillId="0" borderId="6" xfId="0" applyNumberFormat="1" applyFont="1" applyFill="1" applyBorder="1" applyAlignment="1" applyProtection="1">
      <alignment horizontal="left" vertical="center" wrapText="1" indent="1"/>
    </xf>
    <xf numFmtId="49" fontId="14" fillId="0" borderId="6" xfId="0" applyNumberFormat="1" applyFont="1" applyFill="1" applyBorder="1" applyAlignment="1" applyProtection="1">
      <alignment horizontal="left" vertical="center" wrapText="1" indent="3"/>
    </xf>
    <xf numFmtId="180" fontId="9" fillId="0" borderId="6" xfId="0" applyNumberFormat="1" applyFont="1" applyFill="1" applyBorder="1" applyAlignment="1"/>
    <xf numFmtId="0" fontId="9" fillId="0" borderId="0" xfId="0" applyFont="1" applyFill="1" applyBorder="1" applyAlignment="1"/>
    <xf numFmtId="2" fontId="15" fillId="0" borderId="6" xfId="0" applyNumberFormat="1" applyFont="1" applyFill="1" applyBorder="1" applyAlignment="1" applyProtection="1">
      <alignment horizontal="center" vertical="center" wrapText="1"/>
    </xf>
    <xf numFmtId="180" fontId="9" fillId="0" borderId="6" xfId="0" applyNumberFormat="1" applyFont="1" applyFill="1" applyBorder="1" applyAlignment="1" applyProtection="1">
      <alignment horizontal="right" vertical="center" wrapText="1"/>
    </xf>
    <xf numFmtId="2" fontId="9" fillId="0" borderId="0" xfId="0" applyNumberFormat="1" applyFont="1" applyFill="1" applyBorder="1" applyAlignment="1" applyProtection="1">
      <alignment horizontal="center" vertical="center" wrapText="1"/>
    </xf>
    <xf numFmtId="0" fontId="0" fillId="0" borderId="0" xfId="0" applyFont="1" applyFill="1" applyBorder="1" applyAlignment="1">
      <alignment horizontal="left" vertical="center"/>
    </xf>
    <xf numFmtId="2" fontId="9" fillId="0" borderId="0" xfId="0" applyNumberFormat="1" applyFont="1" applyFill="1" applyBorder="1" applyAlignment="1">
      <alignment vertical="center"/>
    </xf>
    <xf numFmtId="0" fontId="2"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right" vertical="center"/>
    </xf>
    <xf numFmtId="0" fontId="16" fillId="0" borderId="6"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left" vertical="center"/>
    </xf>
    <xf numFmtId="3" fontId="11" fillId="0" borderId="6" xfId="0" applyNumberFormat="1" applyFont="1" applyFill="1" applyBorder="1" applyAlignment="1" applyProtection="1">
      <alignment horizontal="right" vertical="center"/>
    </xf>
    <xf numFmtId="0" fontId="16" fillId="0" borderId="6" xfId="0" applyNumberFormat="1" applyFont="1" applyFill="1" applyBorder="1" applyAlignment="1" applyProtection="1">
      <alignment vertical="center"/>
    </xf>
    <xf numFmtId="0" fontId="11" fillId="0" borderId="6"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0" fillId="0" borderId="0" xfId="0" applyFont="1"/>
    <xf numFmtId="0" fontId="0" fillId="0" borderId="0" xfId="0" applyFill="1" applyAlignment="1">
      <alignment wrapText="1"/>
    </xf>
    <xf numFmtId="0" fontId="0" fillId="0" borderId="0" xfId="0" applyFill="1"/>
    <xf numFmtId="0" fontId="16" fillId="0" borderId="6" xfId="0" applyNumberFormat="1" applyFont="1" applyFill="1" applyBorder="1" applyAlignment="1" applyProtection="1">
      <alignment horizontal="center" vertical="center" wrapText="1"/>
    </xf>
    <xf numFmtId="3" fontId="11" fillId="0" borderId="18" xfId="0" applyNumberFormat="1" applyFont="1" applyFill="1" applyBorder="1" applyAlignment="1" applyProtection="1">
      <alignment horizontal="right" vertical="center"/>
    </xf>
    <xf numFmtId="0" fontId="11" fillId="0" borderId="17" xfId="0" applyNumberFormat="1" applyFont="1" applyFill="1" applyBorder="1" applyAlignment="1" applyProtection="1">
      <alignment horizontal="left" vertical="center"/>
    </xf>
    <xf numFmtId="0" fontId="11" fillId="0" borderId="6" xfId="0" applyNumberFormat="1" applyFont="1" applyFill="1" applyBorder="1" applyAlignment="1" applyProtection="1">
      <alignment horizontal="right" vertical="center"/>
    </xf>
    <xf numFmtId="0" fontId="0" fillId="0" borderId="6" xfId="0" applyNumberFormat="1" applyFont="1" applyFill="1" applyBorder="1" applyAlignment="1" applyProtection="1"/>
    <xf numFmtId="0" fontId="0" fillId="0" borderId="17" xfId="0" applyNumberFormat="1" applyFont="1" applyFill="1" applyBorder="1" applyAlignment="1" applyProtection="1"/>
    <xf numFmtId="0" fontId="0" fillId="0" borderId="9" xfId="0" applyNumberFormat="1" applyFont="1" applyFill="1" applyBorder="1" applyAlignment="1" applyProtection="1"/>
    <xf numFmtId="0" fontId="11" fillId="0" borderId="9" xfId="0" applyNumberFormat="1" applyFont="1" applyFill="1" applyBorder="1" applyAlignment="1" applyProtection="1">
      <alignment horizontal="left" vertical="center"/>
    </xf>
    <xf numFmtId="0" fontId="11" fillId="0" borderId="9" xfId="0" applyNumberFormat="1" applyFont="1" applyFill="1" applyBorder="1" applyAlignment="1" applyProtection="1">
      <alignment horizontal="right" vertical="center"/>
    </xf>
    <xf numFmtId="3" fontId="11" fillId="0" borderId="17" xfId="0" applyNumberFormat="1" applyFont="1" applyFill="1" applyBorder="1" applyAlignment="1" applyProtection="1">
      <alignment horizontal="right" vertical="center"/>
    </xf>
    <xf numFmtId="3" fontId="11" fillId="0" borderId="19" xfId="0" applyNumberFormat="1" applyFont="1" applyFill="1" applyBorder="1" applyAlignment="1" applyProtection="1">
      <alignment horizontal="right" vertical="center"/>
    </xf>
    <xf numFmtId="0" fontId="0" fillId="0" borderId="20" xfId="0" applyNumberFormat="1" applyFont="1" applyFill="1" applyBorder="1" applyAlignment="1" applyProtection="1">
      <alignment horizontal="right" vertical="center"/>
    </xf>
    <xf numFmtId="0" fontId="17" fillId="0" borderId="6" xfId="0" applyFont="1" applyBorder="1" applyAlignment="1">
      <alignment horizontal="center" vertical="center"/>
    </xf>
    <xf numFmtId="0" fontId="0" fillId="0" borderId="6" xfId="0" applyFont="1" applyBorder="1" applyAlignment="1">
      <alignment horizontal="center" vertical="center"/>
    </xf>
    <xf numFmtId="0" fontId="0" fillId="0" borderId="6" xfId="0" applyBorder="1" applyAlignment="1">
      <alignment horizontal="center" vertical="center"/>
    </xf>
    <xf numFmtId="0" fontId="0" fillId="0" borderId="6" xfId="0" applyBorder="1"/>
    <xf numFmtId="0" fontId="0" fillId="0" borderId="0" xfId="0" applyFont="1" applyFill="1" applyBorder="1" applyAlignment="1"/>
    <xf numFmtId="0" fontId="2" fillId="5" borderId="0" xfId="0" applyNumberFormat="1" applyFont="1" applyFill="1" applyAlignment="1" applyProtection="1">
      <alignment horizontal="center" vertical="center"/>
    </xf>
    <xf numFmtId="0" fontId="0" fillId="0" borderId="0" xfId="0" applyNumberFormat="1" applyFont="1" applyFill="1" applyAlignment="1" applyProtection="1">
      <alignment horizontal="right" vertical="center"/>
    </xf>
    <xf numFmtId="0" fontId="16" fillId="4" borderId="6" xfId="0" applyNumberFormat="1" applyFont="1" applyFill="1" applyBorder="1" applyAlignment="1" applyProtection="1">
      <alignment horizontal="center" vertical="center"/>
    </xf>
    <xf numFmtId="0" fontId="11" fillId="4" borderId="6" xfId="0" applyNumberFormat="1" applyFont="1" applyFill="1" applyBorder="1" applyAlignment="1" applyProtection="1">
      <alignment vertical="center"/>
    </xf>
    <xf numFmtId="3" fontId="11" fillId="4" borderId="6" xfId="0" applyNumberFormat="1" applyFont="1" applyFill="1" applyBorder="1" applyAlignment="1" applyProtection="1">
      <alignment horizontal="right" vertical="center"/>
    </xf>
    <xf numFmtId="3" fontId="11" fillId="6" borderId="6" xfId="0" applyNumberFormat="1" applyFont="1" applyFill="1" applyBorder="1" applyAlignment="1" applyProtection="1">
      <alignment horizontal="right" vertical="center"/>
    </xf>
    <xf numFmtId="0" fontId="11" fillId="4" borderId="6" xfId="0" applyNumberFormat="1" applyFont="1" applyFill="1" applyBorder="1" applyAlignment="1" applyProtection="1">
      <alignment horizontal="right" vertical="center"/>
    </xf>
    <xf numFmtId="0" fontId="11" fillId="0" borderId="0" xfId="0" applyFont="1" applyAlignment="1">
      <alignment vertical="center"/>
    </xf>
    <xf numFmtId="0" fontId="11" fillId="0" borderId="0" xfId="0" applyFont="1" applyAlignment="1">
      <alignment horizontal="right" vertical="center"/>
    </xf>
    <xf numFmtId="0" fontId="16" fillId="0" borderId="6" xfId="0" applyNumberFormat="1" applyFont="1" applyFill="1" applyBorder="1" applyAlignment="1" applyProtection="1">
      <alignment horizontal="left" vertical="center"/>
    </xf>
    <xf numFmtId="0" fontId="16" fillId="0" borderId="17" xfId="0" applyNumberFormat="1" applyFont="1" applyFill="1" applyBorder="1" applyAlignment="1" applyProtection="1">
      <alignment vertical="center"/>
    </xf>
    <xf numFmtId="0" fontId="11" fillId="0" borderId="20" xfId="0" applyNumberFormat="1" applyFont="1" applyFill="1" applyBorder="1" applyAlignment="1" applyProtection="1">
      <alignment horizontal="right" vertical="center"/>
    </xf>
    <xf numFmtId="0" fontId="17" fillId="0" borderId="17" xfId="0" applyFont="1" applyBorder="1" applyAlignment="1">
      <alignment horizontal="center" vertical="center"/>
    </xf>
    <xf numFmtId="0" fontId="17" fillId="0" borderId="21" xfId="0" applyFont="1" applyBorder="1" applyAlignment="1">
      <alignment horizontal="center" vertical="center"/>
    </xf>
    <xf numFmtId="0" fontId="17" fillId="0" borderId="9" xfId="0" applyFont="1" applyBorder="1" applyAlignment="1">
      <alignment horizontal="center" vertical="center"/>
    </xf>
    <xf numFmtId="0" fontId="0" fillId="0" borderId="0" xfId="0" applyFill="1" applyBorder="1" applyAlignment="1"/>
    <xf numFmtId="0" fontId="2"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right" vertical="center"/>
    </xf>
    <xf numFmtId="0" fontId="11" fillId="0" borderId="6" xfId="0" applyNumberFormat="1" applyFont="1" applyFill="1" applyBorder="1" applyAlignment="1" applyProtection="1">
      <alignment horizontal="center" vertical="center"/>
    </xf>
    <xf numFmtId="3" fontId="11" fillId="7" borderId="6" xfId="0" applyNumberFormat="1" applyFont="1" applyFill="1" applyBorder="1" applyAlignment="1" applyProtection="1">
      <alignment horizontal="right" vertical="center"/>
    </xf>
    <xf numFmtId="0" fontId="11" fillId="0" borderId="18" xfId="0" applyNumberFormat="1" applyFont="1" applyFill="1" applyBorder="1" applyAlignment="1" applyProtection="1">
      <alignment horizontal="left" vertical="center"/>
    </xf>
    <xf numFmtId="0" fontId="11" fillId="0" borderId="20" xfId="0" applyFont="1" applyBorder="1" applyAlignment="1" applyProtection="1">
      <alignment horizontal="right" vertical="center"/>
    </xf>
    <xf numFmtId="0" fontId="0" fillId="0" borderId="0" xfId="0" applyAlignment="1">
      <alignment wrapText="1"/>
    </xf>
    <xf numFmtId="0" fontId="16" fillId="0" borderId="17" xfId="0" applyNumberFormat="1" applyFont="1" applyFill="1" applyBorder="1" applyAlignment="1" applyProtection="1">
      <alignment horizontal="center" vertical="center" wrapText="1"/>
    </xf>
    <xf numFmtId="3" fontId="11" fillId="0" borderId="9" xfId="0" applyNumberFormat="1" applyFont="1" applyFill="1" applyBorder="1" applyAlignment="1" applyProtection="1">
      <alignment horizontal="right" vertical="center"/>
    </xf>
    <xf numFmtId="0" fontId="17" fillId="0" borderId="6" xfId="0" applyNumberFormat="1" applyFont="1" applyFill="1" applyBorder="1" applyAlignment="1" applyProtection="1">
      <alignment horizontal="center" vertical="center"/>
    </xf>
    <xf numFmtId="0" fontId="17" fillId="0" borderId="6" xfId="0" applyNumberFormat="1" applyFont="1" applyFill="1" applyBorder="1" applyAlignment="1" applyProtection="1">
      <alignment horizontal="left" vertical="center"/>
    </xf>
    <xf numFmtId="0" fontId="18" fillId="0" borderId="0" xfId="0" applyFont="1" applyFill="1" applyAlignment="1">
      <alignment horizontal="center"/>
    </xf>
    <xf numFmtId="0" fontId="0" fillId="0" borderId="0" xfId="0" applyFont="1" applyFill="1" applyAlignment="1">
      <alignment horizontal="right"/>
    </xf>
    <xf numFmtId="0" fontId="0" fillId="0" borderId="6" xfId="0" applyFont="1" applyFill="1" applyBorder="1" applyAlignment="1">
      <alignment horizontal="center"/>
    </xf>
    <xf numFmtId="0" fontId="0" fillId="0" borderId="6" xfId="0" applyNumberFormat="1" applyFont="1" applyFill="1" applyBorder="1" applyAlignment="1" applyProtection="1">
      <alignment vertical="center"/>
    </xf>
    <xf numFmtId="0" fontId="16" fillId="0" borderId="18" xfId="0" applyNumberFormat="1"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xf>
    <xf numFmtId="0" fontId="16" fillId="0" borderId="17" xfId="0" applyNumberFormat="1" applyFont="1" applyFill="1" applyBorder="1" applyAlignment="1" applyProtection="1">
      <alignment horizontal="left" vertical="center"/>
    </xf>
    <xf numFmtId="0" fontId="11" fillId="0" borderId="22" xfId="0" applyNumberFormat="1" applyFont="1" applyFill="1" applyBorder="1" applyAlignment="1" applyProtection="1">
      <alignment horizontal="left" vertical="center"/>
    </xf>
    <xf numFmtId="0" fontId="16" fillId="0" borderId="23" xfId="0" applyNumberFormat="1" applyFont="1" applyFill="1" applyBorder="1" applyAlignment="1" applyProtection="1">
      <alignment horizontal="left" vertical="center"/>
    </xf>
    <xf numFmtId="0" fontId="19" fillId="0" borderId="0" xfId="0" applyFont="1" applyFill="1" applyAlignment="1">
      <alignment horizontal="center"/>
    </xf>
    <xf numFmtId="0" fontId="0" fillId="0" borderId="0" xfId="0" applyFill="1" applyAlignment="1">
      <alignment horizontal="right"/>
    </xf>
    <xf numFmtId="0" fontId="0" fillId="0" borderId="6" xfId="0" applyFont="1" applyFill="1" applyBorder="1"/>
    <xf numFmtId="0" fontId="0" fillId="0" borderId="6" xfId="0" applyNumberFormat="1" applyFont="1" applyFill="1" applyBorder="1" applyAlignment="1" applyProtection="1">
      <alignment horizontal="center" vertical="center"/>
    </xf>
    <xf numFmtId="3" fontId="0" fillId="0" borderId="6" xfId="0" applyNumberFormat="1" applyFont="1" applyFill="1" applyBorder="1"/>
    <xf numFmtId="0" fontId="0" fillId="0" borderId="0" xfId="0" applyAlignment="1">
      <alignment vertical="center"/>
    </xf>
    <xf numFmtId="0" fontId="20" fillId="0" borderId="0" xfId="0" applyFont="1" applyAlignment="1" applyProtection="1">
      <alignment horizontal="center" vertical="center"/>
    </xf>
    <xf numFmtId="0" fontId="0" fillId="0" borderId="0" xfId="0" applyAlignment="1" applyProtection="1">
      <alignment vertical="center"/>
    </xf>
    <xf numFmtId="0" fontId="11" fillId="0" borderId="0" xfId="0" applyFont="1" applyAlignment="1" applyProtection="1">
      <alignment horizontal="right" vertical="center"/>
    </xf>
    <xf numFmtId="0" fontId="11" fillId="0" borderId="6" xfId="0" applyFont="1" applyBorder="1" applyAlignment="1" applyProtection="1">
      <alignment horizontal="center" vertical="center"/>
    </xf>
    <xf numFmtId="0" fontId="11" fillId="0" borderId="6" xfId="0" applyFont="1" applyBorder="1" applyAlignment="1" applyProtection="1">
      <alignment horizontal="center" vertical="center" wrapText="1"/>
    </xf>
    <xf numFmtId="0" fontId="11" fillId="0" borderId="6" xfId="0" applyFont="1" applyBorder="1" applyAlignment="1">
      <alignment vertical="center"/>
    </xf>
    <xf numFmtId="0" fontId="11" fillId="0" borderId="6" xfId="0" applyFont="1" applyBorder="1" applyAlignment="1">
      <alignment horizontal="right" vertical="center"/>
    </xf>
    <xf numFmtId="0" fontId="16" fillId="0" borderId="6" xfId="0" applyFont="1" applyBorder="1" applyAlignment="1" applyProtection="1">
      <alignment horizontal="center" vertical="center"/>
    </xf>
    <xf numFmtId="0" fontId="11" fillId="0" borderId="6" xfId="0" applyFont="1" applyFill="1" applyBorder="1" applyAlignment="1">
      <alignment vertical="center"/>
    </xf>
    <xf numFmtId="0" fontId="0" fillId="0" borderId="0" xfId="0"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lignment horizontal="justify"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2" xfId="50"/>
    <cellStyle name="常规 22" xfId="51"/>
    <cellStyle name="常规 3" xfId="52"/>
    <cellStyle name="常规 4" xfId="53"/>
    <cellStyle name="常规 4 2 2" xfId="54"/>
    <cellStyle name="常规 5" xfId="55"/>
    <cellStyle name="常规_企业职工养老保险预算表 (2) 2" xfId="56"/>
  </cellStyles>
  <dxfs count="2">
    <dxf>
      <font>
        <color indexed="9"/>
      </font>
    </dxf>
    <dxf>
      <font>
        <b val="0"/>
        <i val="0"/>
        <color indexed="9"/>
      </font>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915;&#31639;&#25253;&#34920;&#25991;&#20214;&#22841;\2021&#24180;&#20915;&#31639;&#25991;&#20214;\2021&#24180;&#25919;&#24220;&#20915;&#31639;&#20844;&#24320;&#25991;&#20214;\2021&#24180;&#24635;&#20915;&#31639;&#23450;&#31295;5.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C7">
            <v>0</v>
          </cell>
        </row>
        <row r="10">
          <cell r="C10">
            <v>0</v>
          </cell>
        </row>
        <row r="11">
          <cell r="C11">
            <v>0</v>
          </cell>
        </row>
        <row r="12">
          <cell r="C12">
            <v>0</v>
          </cell>
        </row>
        <row r="13">
          <cell r="C13">
            <v>0</v>
          </cell>
        </row>
        <row r="14">
          <cell r="C14">
            <v>0</v>
          </cell>
        </row>
        <row r="15">
          <cell r="C15">
            <v>0</v>
          </cell>
        </row>
        <row r="16">
          <cell r="C16">
            <v>0</v>
          </cell>
        </row>
        <row r="17">
          <cell r="C17">
            <v>0</v>
          </cell>
        </row>
        <row r="18">
          <cell r="C18">
            <v>144431</v>
          </cell>
        </row>
        <row r="24">
          <cell r="C24">
            <v>0</v>
          </cell>
        </row>
        <row r="25">
          <cell r="C25">
            <v>0</v>
          </cell>
        </row>
        <row r="28">
          <cell r="C28">
            <v>0</v>
          </cell>
        </row>
        <row r="29">
          <cell r="C29">
            <v>0</v>
          </cell>
        </row>
        <row r="30">
          <cell r="C30">
            <v>0</v>
          </cell>
        </row>
        <row r="31">
          <cell r="C31">
            <v>0</v>
          </cell>
        </row>
        <row r="34">
          <cell r="C34">
            <v>1151</v>
          </cell>
        </row>
        <row r="35">
          <cell r="C35">
            <v>0</v>
          </cell>
        </row>
        <row r="36">
          <cell r="C36">
            <v>0</v>
          </cell>
        </row>
        <row r="39">
          <cell r="C39">
            <v>0</v>
          </cell>
        </row>
        <row r="40">
          <cell r="C40">
            <v>0</v>
          </cell>
        </row>
        <row r="41">
          <cell r="C41">
            <v>0</v>
          </cell>
        </row>
        <row r="42">
          <cell r="C42">
            <v>0</v>
          </cell>
        </row>
        <row r="43">
          <cell r="C43">
            <v>0</v>
          </cell>
        </row>
        <row r="46">
          <cell r="C46">
            <v>420</v>
          </cell>
        </row>
        <row r="47">
          <cell r="C47">
            <v>0</v>
          </cell>
        </row>
        <row r="55">
          <cell r="C55">
            <v>0</v>
          </cell>
        </row>
        <row r="56">
          <cell r="C56">
            <v>0</v>
          </cell>
        </row>
        <row r="58">
          <cell r="C58">
            <v>0</v>
          </cell>
        </row>
        <row r="59">
          <cell r="C59">
            <v>0</v>
          </cell>
        </row>
        <row r="60">
          <cell r="C60">
            <v>0</v>
          </cell>
        </row>
        <row r="61">
          <cell r="C61">
            <v>0</v>
          </cell>
        </row>
        <row r="65">
          <cell r="C65">
            <v>0</v>
          </cell>
        </row>
        <row r="66">
          <cell r="C66">
            <v>0</v>
          </cell>
        </row>
        <row r="67">
          <cell r="C67">
            <v>0</v>
          </cell>
        </row>
        <row r="68">
          <cell r="C68">
            <v>0</v>
          </cell>
        </row>
        <row r="69">
          <cell r="C69">
            <v>0</v>
          </cell>
        </row>
        <row r="70">
          <cell r="C70">
            <v>0</v>
          </cell>
        </row>
        <row r="73">
          <cell r="C73">
            <v>0</v>
          </cell>
        </row>
        <row r="74">
          <cell r="C74">
            <v>0</v>
          </cell>
        </row>
      </sheetData>
      <sheetData sheetId="12">
        <row r="7">
          <cell r="C7">
            <v>0</v>
          </cell>
        </row>
        <row r="15">
          <cell r="C15">
            <v>11</v>
          </cell>
        </row>
        <row r="21">
          <cell r="C21">
            <v>0</v>
          </cell>
        </row>
        <row r="27">
          <cell r="C27">
            <v>0</v>
          </cell>
        </row>
        <row r="31">
          <cell r="C31">
            <v>2702</v>
          </cell>
        </row>
        <row r="35">
          <cell r="C35">
            <v>30</v>
          </cell>
        </row>
        <row r="39">
          <cell r="C39">
            <v>0</v>
          </cell>
        </row>
        <row r="43">
          <cell r="C43">
            <v>0</v>
          </cell>
        </row>
        <row r="48">
          <cell r="C48">
            <v>0</v>
          </cell>
        </row>
        <row r="54">
          <cell r="C54">
            <v>123249</v>
          </cell>
        </row>
        <row r="67">
          <cell r="C67">
            <v>0</v>
          </cell>
        </row>
        <row r="71">
          <cell r="C71">
            <v>0</v>
          </cell>
        </row>
        <row r="72">
          <cell r="C72">
            <v>1124</v>
          </cell>
        </row>
        <row r="78">
          <cell r="C78">
            <v>420</v>
          </cell>
        </row>
        <row r="82">
          <cell r="C82">
            <v>0</v>
          </cell>
        </row>
        <row r="86">
          <cell r="C86">
            <v>0</v>
          </cell>
        </row>
        <row r="90">
          <cell r="C90">
            <v>0</v>
          </cell>
        </row>
        <row r="96">
          <cell r="C96">
            <v>0</v>
          </cell>
        </row>
        <row r="99">
          <cell r="C99">
            <v>0</v>
          </cell>
        </row>
        <row r="109">
          <cell r="C109">
            <v>0</v>
          </cell>
        </row>
        <row r="114">
          <cell r="C114">
            <v>0</v>
          </cell>
        </row>
        <row r="119">
          <cell r="C119">
            <v>0</v>
          </cell>
        </row>
        <row r="124">
          <cell r="C124">
            <v>0</v>
          </cell>
        </row>
        <row r="127">
          <cell r="C127">
            <v>0</v>
          </cell>
        </row>
        <row r="133">
          <cell r="C133">
            <v>0</v>
          </cell>
        </row>
        <row r="138">
          <cell r="C138">
            <v>0</v>
          </cell>
        </row>
        <row r="143">
          <cell r="C143">
            <v>0</v>
          </cell>
        </row>
        <row r="148">
          <cell r="C148">
            <v>0</v>
          </cell>
        </row>
        <row r="157">
          <cell r="C157">
            <v>0</v>
          </cell>
        </row>
        <row r="164">
          <cell r="C164">
            <v>0</v>
          </cell>
        </row>
        <row r="173">
          <cell r="C173">
            <v>0</v>
          </cell>
        </row>
        <row r="176">
          <cell r="C176">
            <v>0</v>
          </cell>
        </row>
        <row r="179">
          <cell r="C179">
            <v>0</v>
          </cell>
        </row>
        <row r="180">
          <cell r="C180">
            <v>0</v>
          </cell>
        </row>
        <row r="185">
          <cell r="C185">
            <v>0</v>
          </cell>
        </row>
        <row r="191">
          <cell r="C191">
            <v>0</v>
          </cell>
        </row>
        <row r="192">
          <cell r="C192">
            <v>0</v>
          </cell>
        </row>
        <row r="194">
          <cell r="C194">
            <v>85000</v>
          </cell>
        </row>
        <row r="198">
          <cell r="C198">
            <v>0</v>
          </cell>
        </row>
        <row r="207">
          <cell r="C207">
            <v>0</v>
          </cell>
        </row>
        <row r="208">
          <cell r="C208">
            <v>933</v>
          </cell>
        </row>
        <row r="222">
          <cell r="C222">
            <v>0</v>
          </cell>
        </row>
        <row r="223">
          <cell r="C223">
            <v>0</v>
          </cell>
        </row>
        <row r="224">
          <cell r="C224">
            <v>0</v>
          </cell>
        </row>
        <row r="225">
          <cell r="C225">
            <v>3603</v>
          </cell>
        </row>
        <row r="226">
          <cell r="C226">
            <v>0</v>
          </cell>
        </row>
        <row r="227">
          <cell r="C227">
            <v>0</v>
          </cell>
        </row>
        <row r="228">
          <cell r="C228">
            <v>0</v>
          </cell>
        </row>
        <row r="229">
          <cell r="C229">
            <v>0</v>
          </cell>
        </row>
        <row r="230">
          <cell r="C230">
            <v>0</v>
          </cell>
        </row>
        <row r="231">
          <cell r="C231">
            <v>0</v>
          </cell>
        </row>
        <row r="232">
          <cell r="C232">
            <v>0</v>
          </cell>
        </row>
        <row r="233">
          <cell r="C233">
            <v>959</v>
          </cell>
        </row>
        <row r="234">
          <cell r="C234">
            <v>0</v>
          </cell>
        </row>
        <row r="235">
          <cell r="C235">
            <v>351</v>
          </cell>
        </row>
        <row r="236">
          <cell r="C236">
            <v>0</v>
          </cell>
        </row>
        <row r="237">
          <cell r="C237">
            <v>0</v>
          </cell>
        </row>
        <row r="240">
          <cell r="C240">
            <v>0</v>
          </cell>
        </row>
        <row r="241">
          <cell r="C241">
            <v>0</v>
          </cell>
        </row>
        <row r="242">
          <cell r="C242">
            <v>0</v>
          </cell>
        </row>
        <row r="243">
          <cell r="C243">
            <v>0</v>
          </cell>
        </row>
        <row r="244">
          <cell r="C244">
            <v>0</v>
          </cell>
        </row>
        <row r="245">
          <cell r="C245">
            <v>0</v>
          </cell>
        </row>
        <row r="246">
          <cell r="C246">
            <v>0</v>
          </cell>
        </row>
        <row r="247">
          <cell r="C247">
            <v>0</v>
          </cell>
        </row>
        <row r="248">
          <cell r="C248">
            <v>0</v>
          </cell>
        </row>
        <row r="249">
          <cell r="C249">
            <v>0</v>
          </cell>
        </row>
        <row r="250">
          <cell r="C250">
            <v>0</v>
          </cell>
        </row>
        <row r="251">
          <cell r="C251">
            <v>0</v>
          </cell>
        </row>
        <row r="252">
          <cell r="C252">
            <v>0</v>
          </cell>
        </row>
        <row r="253">
          <cell r="C253">
            <v>0</v>
          </cell>
        </row>
        <row r="254">
          <cell r="C254">
            <v>0</v>
          </cell>
        </row>
        <row r="255">
          <cell r="C255">
            <v>0</v>
          </cell>
        </row>
        <row r="256">
          <cell r="C256">
            <v>0</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5"/>
  <sheetViews>
    <sheetView tabSelected="1" workbookViewId="0">
      <selection activeCell="F29" sqref="F29"/>
    </sheetView>
  </sheetViews>
  <sheetFormatPr defaultColWidth="9" defaultRowHeight="14.25" outlineLevelCol="1"/>
  <cols>
    <col min="1" max="1" width="9" style="158"/>
    <col min="2" max="2" width="97.5" style="158" customWidth="1"/>
    <col min="3" max="16384" width="9" style="158"/>
  </cols>
  <sheetData>
    <row r="1" s="158" customFormat="1" ht="25.5" spans="2:2">
      <c r="B1" s="159" t="s">
        <v>0</v>
      </c>
    </row>
    <row r="3" s="158" customFormat="1" ht="29" customHeight="1" spans="2:2">
      <c r="B3" s="160" t="s">
        <v>1</v>
      </c>
    </row>
    <row r="4" s="158" customFormat="1" ht="29" customHeight="1" spans="2:2">
      <c r="B4" s="160" t="s">
        <v>2</v>
      </c>
    </row>
    <row r="5" s="158" customFormat="1" ht="29" customHeight="1" spans="2:2">
      <c r="B5" s="160" t="s">
        <v>3</v>
      </c>
    </row>
    <row r="6" s="158" customFormat="1" ht="29" customHeight="1" spans="2:2">
      <c r="B6" s="160" t="s">
        <v>4</v>
      </c>
    </row>
    <row r="7" s="158" customFormat="1" ht="29" customHeight="1" spans="2:2">
      <c r="B7" s="160" t="s">
        <v>5</v>
      </c>
    </row>
    <row r="8" s="158" customFormat="1" ht="29" customHeight="1" spans="2:2">
      <c r="B8" s="160" t="s">
        <v>6</v>
      </c>
    </row>
    <row r="9" s="158" customFormat="1" ht="29" customHeight="1" spans="2:2">
      <c r="B9" s="160" t="s">
        <v>7</v>
      </c>
    </row>
    <row r="10" s="158" customFormat="1" ht="29" customHeight="1" spans="2:2">
      <c r="B10" s="160" t="s">
        <v>8</v>
      </c>
    </row>
    <row r="11" s="158" customFormat="1" ht="29" customHeight="1" spans="2:2">
      <c r="B11" s="160" t="s">
        <v>9</v>
      </c>
    </row>
    <row r="12" s="158" customFormat="1" ht="29" customHeight="1" spans="2:2">
      <c r="B12" s="160" t="s">
        <v>10</v>
      </c>
    </row>
    <row r="13" s="158" customFormat="1" ht="29" customHeight="1" spans="2:2">
      <c r="B13" s="160" t="s">
        <v>11</v>
      </c>
    </row>
    <row r="14" s="158" customFormat="1" ht="29" customHeight="1" spans="2:2">
      <c r="B14" s="160" t="s">
        <v>12</v>
      </c>
    </row>
    <row r="15" s="158" customFormat="1" ht="29" customHeight="1" spans="2:2">
      <c r="B15" s="160" t="s">
        <v>13</v>
      </c>
    </row>
    <row r="16" s="158" customFormat="1" ht="29" customHeight="1" spans="2:2">
      <c r="B16" s="160" t="s">
        <v>14</v>
      </c>
    </row>
    <row r="17" s="158" customFormat="1" ht="29" customHeight="1" spans="2:2">
      <c r="B17" s="160" t="s">
        <v>15</v>
      </c>
    </row>
    <row r="18" s="158" customFormat="1" ht="29" customHeight="1" spans="2:2">
      <c r="B18" s="160" t="s">
        <v>16</v>
      </c>
    </row>
    <row r="19" s="158" customFormat="1" ht="29" customHeight="1" spans="2:2">
      <c r="B19" s="160" t="s">
        <v>17</v>
      </c>
    </row>
    <row r="20" s="158" customFormat="1" ht="29" customHeight="1" spans="2:2">
      <c r="B20" s="160" t="s">
        <v>18</v>
      </c>
    </row>
    <row r="21" s="158" customFormat="1" ht="29" customHeight="1" spans="2:2">
      <c r="B21" s="160" t="s">
        <v>19</v>
      </c>
    </row>
    <row r="22" s="158" customFormat="1" ht="29" customHeight="1" spans="2:2">
      <c r="B22" s="160" t="s">
        <v>20</v>
      </c>
    </row>
    <row r="23" s="158" customFormat="1" ht="29" customHeight="1" spans="2:2">
      <c r="B23" s="160" t="s">
        <v>21</v>
      </c>
    </row>
    <row r="24" s="158" customFormat="1" ht="29" customHeight="1" spans="2:2">
      <c r="B24" s="160" t="s">
        <v>22</v>
      </c>
    </row>
    <row r="25" s="158" customFormat="1" ht="29" customHeight="1" spans="2:2">
      <c r="B25" s="160" t="s">
        <v>23</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F46"/>
  <sheetViews>
    <sheetView topLeftCell="A28" workbookViewId="0">
      <selection activeCell="B9" sqref="B9"/>
    </sheetView>
  </sheetViews>
  <sheetFormatPr defaultColWidth="9.125" defaultRowHeight="14.25" outlineLevelCol="5"/>
  <cols>
    <col min="1" max="1" width="40" style="106" customWidth="1"/>
    <col min="2" max="2" width="22.375" style="106" customWidth="1"/>
    <col min="3" max="3" width="40" style="106" customWidth="1"/>
    <col min="4" max="4" width="22.375" style="106" customWidth="1"/>
    <col min="5" max="9" width="9.125" style="106" hidden="1" customWidth="1"/>
    <col min="10" max="256" width="9.125" style="122" customWidth="1"/>
    <col min="257" max="16384" width="9.125" style="122"/>
  </cols>
  <sheetData>
    <row r="1" s="106" customFormat="1" ht="33.95" customHeight="1" spans="1:4">
      <c r="A1" s="123" t="s">
        <v>1861</v>
      </c>
      <c r="B1" s="123"/>
      <c r="C1" s="123"/>
      <c r="D1" s="123"/>
    </row>
    <row r="2" s="106" customFormat="1" ht="17.65" customHeight="1" spans="1:4">
      <c r="A2" s="59"/>
      <c r="B2" s="59"/>
      <c r="C2" s="59"/>
      <c r="D2" s="59"/>
    </row>
    <row r="3" s="106" customFormat="1" ht="17.65" customHeight="1" spans="1:4">
      <c r="A3" s="124" t="s">
        <v>106</v>
      </c>
      <c r="B3" s="124"/>
      <c r="C3" s="124"/>
      <c r="D3" s="124"/>
    </row>
    <row r="4" s="106" customFormat="1" ht="21.75" customHeight="1" spans="1:4">
      <c r="A4" s="125" t="s">
        <v>1862</v>
      </c>
      <c r="B4" s="125" t="s">
        <v>29</v>
      </c>
      <c r="C4" s="125" t="s">
        <v>1862</v>
      </c>
      <c r="D4" s="125" t="s">
        <v>29</v>
      </c>
    </row>
    <row r="5" s="106" customFormat="1" ht="17.1" customHeight="1" spans="1:6">
      <c r="A5" s="116" t="s">
        <v>1863</v>
      </c>
      <c r="B5" s="83">
        <v>10834</v>
      </c>
      <c r="C5" s="82" t="s">
        <v>1864</v>
      </c>
      <c r="D5" s="83">
        <v>5271</v>
      </c>
      <c r="F5" s="106" t="s">
        <v>1865</v>
      </c>
    </row>
    <row r="6" s="106" customFormat="1" ht="17.1" customHeight="1" spans="1:6">
      <c r="A6" s="82" t="s">
        <v>1866</v>
      </c>
      <c r="B6" s="126">
        <v>2100</v>
      </c>
      <c r="C6" s="116" t="s">
        <v>1867</v>
      </c>
      <c r="D6" s="83">
        <v>34438</v>
      </c>
      <c r="F6" s="106" t="s">
        <v>1868</v>
      </c>
    </row>
    <row r="7" s="106" customFormat="1" ht="17.1" customHeight="1" spans="1:6">
      <c r="A7" s="82" t="s">
        <v>1869</v>
      </c>
      <c r="B7" s="126">
        <v>1175</v>
      </c>
      <c r="C7" s="82" t="s">
        <v>1870</v>
      </c>
      <c r="D7" s="126">
        <v>1766</v>
      </c>
      <c r="F7" s="106" t="s">
        <v>1871</v>
      </c>
    </row>
    <row r="8" s="106" customFormat="1" ht="17.1" customHeight="1" spans="1:6">
      <c r="A8" s="82" t="s">
        <v>1872</v>
      </c>
      <c r="B8" s="126">
        <v>6791</v>
      </c>
      <c r="C8" s="82" t="s">
        <v>1873</v>
      </c>
      <c r="D8" s="126">
        <v>0</v>
      </c>
      <c r="F8" s="106" t="s">
        <v>1874</v>
      </c>
    </row>
    <row r="9" s="106" customFormat="1" ht="17.1" customHeight="1" spans="1:6">
      <c r="A9" s="82" t="s">
        <v>1875</v>
      </c>
      <c r="B9" s="126">
        <v>11</v>
      </c>
      <c r="C9" s="82" t="s">
        <v>1876</v>
      </c>
      <c r="D9" s="126">
        <v>19</v>
      </c>
      <c r="F9" s="106" t="s">
        <v>1877</v>
      </c>
    </row>
    <row r="10" s="106" customFormat="1" ht="17.1" customHeight="1" spans="1:6">
      <c r="A10" s="82" t="s">
        <v>1878</v>
      </c>
      <c r="B10" s="126">
        <v>0</v>
      </c>
      <c r="C10" s="82" t="s">
        <v>1879</v>
      </c>
      <c r="D10" s="126">
        <v>181</v>
      </c>
      <c r="F10" s="106" t="s">
        <v>1880</v>
      </c>
    </row>
    <row r="11" s="106" customFormat="1" ht="17.1" customHeight="1" spans="1:6">
      <c r="A11" s="82" t="s">
        <v>1881</v>
      </c>
      <c r="B11" s="126">
        <v>757</v>
      </c>
      <c r="C11" s="82" t="s">
        <v>1882</v>
      </c>
      <c r="D11" s="126">
        <v>2509</v>
      </c>
      <c r="F11" s="106" t="s">
        <v>1883</v>
      </c>
    </row>
    <row r="12" s="106" customFormat="1" ht="17.1" customHeight="1" spans="1:6">
      <c r="A12" s="116" t="s">
        <v>1884</v>
      </c>
      <c r="B12" s="83">
        <v>459891</v>
      </c>
      <c r="C12" s="82" t="s">
        <v>1885</v>
      </c>
      <c r="D12" s="126">
        <v>114</v>
      </c>
      <c r="F12" s="106" t="s">
        <v>1886</v>
      </c>
    </row>
    <row r="13" s="106" customFormat="1" ht="17.1" customHeight="1" spans="1:6">
      <c r="A13" s="82" t="s">
        <v>1887</v>
      </c>
      <c r="B13" s="126">
        <v>600</v>
      </c>
      <c r="C13" s="82" t="s">
        <v>1888</v>
      </c>
      <c r="D13" s="126">
        <v>642</v>
      </c>
      <c r="F13" s="106" t="s">
        <v>1889</v>
      </c>
    </row>
    <row r="14" s="106" customFormat="1" ht="17.1" customHeight="1" spans="1:6">
      <c r="A14" s="82" t="s">
        <v>1890</v>
      </c>
      <c r="B14" s="126">
        <v>120839</v>
      </c>
      <c r="C14" s="82" t="s">
        <v>1891</v>
      </c>
      <c r="D14" s="126">
        <v>1203</v>
      </c>
      <c r="F14" s="106" t="s">
        <v>1892</v>
      </c>
    </row>
    <row r="15" s="106" customFormat="1" ht="17.1" customHeight="1" spans="1:6">
      <c r="A15" s="82" t="s">
        <v>1893</v>
      </c>
      <c r="B15" s="126">
        <v>49091</v>
      </c>
      <c r="C15" s="82" t="s">
        <v>1894</v>
      </c>
      <c r="D15" s="126">
        <v>1567</v>
      </c>
      <c r="F15" s="106" t="s">
        <v>1895</v>
      </c>
    </row>
    <row r="16" s="106" customFormat="1" ht="17.1" customHeight="1" spans="1:6">
      <c r="A16" s="82" t="s">
        <v>1896</v>
      </c>
      <c r="B16" s="126">
        <v>6532</v>
      </c>
      <c r="C16" s="82" t="s">
        <v>1897</v>
      </c>
      <c r="D16" s="126">
        <v>3553</v>
      </c>
      <c r="F16" s="106" t="s">
        <v>1898</v>
      </c>
    </row>
    <row r="17" s="106" customFormat="1" ht="17.1" customHeight="1" spans="1:6">
      <c r="A17" s="82" t="s">
        <v>1899</v>
      </c>
      <c r="B17" s="126">
        <v>595</v>
      </c>
      <c r="C17" s="82" t="s">
        <v>1900</v>
      </c>
      <c r="D17" s="126">
        <v>1159</v>
      </c>
      <c r="F17" s="106" t="s">
        <v>1901</v>
      </c>
    </row>
    <row r="18" s="106" customFormat="1" ht="17.1" customHeight="1" spans="1:6">
      <c r="A18" s="82" t="s">
        <v>1902</v>
      </c>
      <c r="B18" s="126">
        <v>-1257</v>
      </c>
      <c r="C18" s="82" t="s">
        <v>1903</v>
      </c>
      <c r="D18" s="126">
        <v>9570</v>
      </c>
      <c r="F18" s="106" t="s">
        <v>1904</v>
      </c>
    </row>
    <row r="19" s="106" customFormat="1" ht="17.1" customHeight="1" spans="1:6">
      <c r="A19" s="82" t="s">
        <v>1905</v>
      </c>
      <c r="B19" s="126">
        <v>3025</v>
      </c>
      <c r="C19" s="82" t="s">
        <v>1906</v>
      </c>
      <c r="D19" s="126">
        <v>1131</v>
      </c>
      <c r="F19" s="106" t="s">
        <v>1907</v>
      </c>
    </row>
    <row r="20" s="106" customFormat="1" ht="17.1" customHeight="1" spans="1:6">
      <c r="A20" s="82" t="s">
        <v>1908</v>
      </c>
      <c r="B20" s="126">
        <v>5924</v>
      </c>
      <c r="C20" s="82" t="s">
        <v>1909</v>
      </c>
      <c r="D20" s="126">
        <v>1509</v>
      </c>
      <c r="F20" s="106" t="s">
        <v>1910</v>
      </c>
    </row>
    <row r="21" s="106" customFormat="1" ht="17.1" customHeight="1" spans="1:6">
      <c r="A21" s="82" t="s">
        <v>1911</v>
      </c>
      <c r="B21" s="126">
        <v>18724</v>
      </c>
      <c r="C21" s="82" t="s">
        <v>1912</v>
      </c>
      <c r="D21" s="126">
        <v>418</v>
      </c>
      <c r="F21" s="106" t="s">
        <v>1913</v>
      </c>
    </row>
    <row r="22" s="106" customFormat="1" ht="17.1" customHeight="1" spans="1:6">
      <c r="A22" s="82" t="s">
        <v>1914</v>
      </c>
      <c r="B22" s="126">
        <v>260</v>
      </c>
      <c r="C22" s="82" t="s">
        <v>1915</v>
      </c>
      <c r="D22" s="126">
        <v>497</v>
      </c>
      <c r="F22" s="106" t="s">
        <v>1916</v>
      </c>
    </row>
    <row r="23" s="106" customFormat="1" ht="17.1" customHeight="1" spans="1:6">
      <c r="A23" s="82" t="s">
        <v>1917</v>
      </c>
      <c r="B23" s="126">
        <v>0</v>
      </c>
      <c r="C23" s="82" t="s">
        <v>1918</v>
      </c>
      <c r="D23" s="126">
        <v>286</v>
      </c>
      <c r="F23" s="106" t="s">
        <v>1919</v>
      </c>
    </row>
    <row r="24" s="106" customFormat="1" ht="17.1" customHeight="1" spans="1:6">
      <c r="A24" s="82" t="s">
        <v>1920</v>
      </c>
      <c r="B24" s="126">
        <v>0</v>
      </c>
      <c r="C24" s="82" t="s">
        <v>1921</v>
      </c>
      <c r="D24" s="126">
        <v>2951</v>
      </c>
      <c r="F24" s="106" t="s">
        <v>1922</v>
      </c>
    </row>
    <row r="25" s="106" customFormat="1" ht="17.1" customHeight="1" spans="1:6">
      <c r="A25" s="82" t="s">
        <v>1923</v>
      </c>
      <c r="B25" s="126">
        <v>18887</v>
      </c>
      <c r="C25" s="127" t="s">
        <v>1924</v>
      </c>
      <c r="D25" s="126">
        <v>57</v>
      </c>
      <c r="F25" s="106" t="s">
        <v>1925</v>
      </c>
    </row>
    <row r="26" s="106" customFormat="1" ht="17.1" customHeight="1" spans="1:6">
      <c r="A26" s="82" t="s">
        <v>1926</v>
      </c>
      <c r="B26" s="126">
        <v>0</v>
      </c>
      <c r="C26" s="82" t="s">
        <v>1927</v>
      </c>
      <c r="D26" s="126">
        <v>512</v>
      </c>
      <c r="F26" s="106" t="s">
        <v>1928</v>
      </c>
    </row>
    <row r="27" s="106" customFormat="1" ht="17.1" customHeight="1" spans="1:6">
      <c r="A27" s="82" t="s">
        <v>1929</v>
      </c>
      <c r="B27" s="126">
        <v>0</v>
      </c>
      <c r="C27" s="82" t="s">
        <v>1930</v>
      </c>
      <c r="D27" s="126">
        <v>4794</v>
      </c>
      <c r="F27" s="106" t="s">
        <v>1931</v>
      </c>
    </row>
    <row r="28" s="106" customFormat="1" ht="17.1" customHeight="1" spans="1:6">
      <c r="A28" s="82" t="s">
        <v>1932</v>
      </c>
      <c r="B28" s="126">
        <v>0</v>
      </c>
      <c r="C28" s="82"/>
      <c r="D28" s="83"/>
      <c r="F28" s="106" t="s">
        <v>1933</v>
      </c>
    </row>
    <row r="29" s="106" customFormat="1" ht="17.1" customHeight="1" spans="1:6">
      <c r="A29" s="82" t="s">
        <v>1934</v>
      </c>
      <c r="B29" s="126">
        <v>2175</v>
      </c>
      <c r="C29" s="82"/>
      <c r="D29" s="83"/>
      <c r="F29" s="106" t="s">
        <v>1935</v>
      </c>
    </row>
    <row r="30" s="106" customFormat="1" ht="17.1" customHeight="1" spans="1:6">
      <c r="A30" s="82" t="s">
        <v>1936</v>
      </c>
      <c r="B30" s="126">
        <v>51305</v>
      </c>
      <c r="C30" s="82"/>
      <c r="D30" s="83"/>
      <c r="F30" s="106" t="s">
        <v>1937</v>
      </c>
    </row>
    <row r="31" s="106" customFormat="1" ht="17.1" customHeight="1" spans="1:6">
      <c r="A31" s="82" t="s">
        <v>1938</v>
      </c>
      <c r="B31" s="126">
        <v>114</v>
      </c>
      <c r="C31" s="82"/>
      <c r="D31" s="83"/>
      <c r="F31" s="106" t="s">
        <v>1939</v>
      </c>
    </row>
    <row r="32" s="106" customFormat="1" ht="17.1" customHeight="1" spans="1:6">
      <c r="A32" s="82" t="s">
        <v>1940</v>
      </c>
      <c r="B32" s="126">
        <v>2002</v>
      </c>
      <c r="C32" s="82"/>
      <c r="D32" s="83"/>
      <c r="F32" s="106" t="s">
        <v>1941</v>
      </c>
    </row>
    <row r="33" s="106" customFormat="1" ht="17.1" customHeight="1" spans="1:6">
      <c r="A33" s="82" t="s">
        <v>1942</v>
      </c>
      <c r="B33" s="126">
        <v>54650</v>
      </c>
      <c r="C33" s="82"/>
      <c r="D33" s="83"/>
      <c r="F33" s="106" t="s">
        <v>1943</v>
      </c>
    </row>
    <row r="34" s="106" customFormat="1" ht="17.1" customHeight="1" spans="1:6">
      <c r="A34" s="82" t="s">
        <v>1944</v>
      </c>
      <c r="B34" s="126">
        <v>74406</v>
      </c>
      <c r="C34" s="82"/>
      <c r="D34" s="83"/>
      <c r="F34" s="106" t="s">
        <v>1945</v>
      </c>
    </row>
    <row r="35" s="106" customFormat="1" ht="17.1" customHeight="1" spans="1:6">
      <c r="A35" s="82" t="s">
        <v>1946</v>
      </c>
      <c r="B35" s="126">
        <v>2081</v>
      </c>
      <c r="C35" s="82"/>
      <c r="D35" s="83"/>
      <c r="F35" s="106" t="s">
        <v>1947</v>
      </c>
    </row>
    <row r="36" s="106" customFormat="1" ht="17.1" customHeight="1" spans="1:6">
      <c r="A36" s="82" t="s">
        <v>1948</v>
      </c>
      <c r="B36" s="126">
        <v>0</v>
      </c>
      <c r="C36" s="82"/>
      <c r="D36" s="83"/>
      <c r="F36" s="106" t="s">
        <v>1949</v>
      </c>
    </row>
    <row r="37" s="106" customFormat="1" ht="17.1" customHeight="1" spans="1:6">
      <c r="A37" s="82" t="s">
        <v>1950</v>
      </c>
      <c r="B37" s="126">
        <v>39163</v>
      </c>
      <c r="C37" s="82"/>
      <c r="D37" s="83"/>
      <c r="F37" s="106" t="s">
        <v>1951</v>
      </c>
    </row>
    <row r="38" s="106" customFormat="1" ht="17.1" customHeight="1" spans="1:6">
      <c r="A38" s="82" t="s">
        <v>1952</v>
      </c>
      <c r="B38" s="126">
        <v>2338</v>
      </c>
      <c r="C38" s="82"/>
      <c r="D38" s="83"/>
      <c r="F38" s="106" t="s">
        <v>1953</v>
      </c>
    </row>
    <row r="39" s="106" customFormat="1" ht="17.1" customHeight="1" spans="1:6">
      <c r="A39" s="82" t="s">
        <v>1954</v>
      </c>
      <c r="B39" s="126">
        <v>0</v>
      </c>
      <c r="C39" s="82"/>
      <c r="D39" s="83"/>
      <c r="F39" s="106" t="s">
        <v>1955</v>
      </c>
    </row>
    <row r="40" s="106" customFormat="1" ht="17.1" customHeight="1" spans="1:6">
      <c r="A40" s="82" t="s">
        <v>1956</v>
      </c>
      <c r="B40" s="126">
        <v>0</v>
      </c>
      <c r="C40" s="82"/>
      <c r="D40" s="83"/>
      <c r="F40" s="106" t="s">
        <v>1957</v>
      </c>
    </row>
    <row r="41" s="106" customFormat="1" ht="17.1" customHeight="1" spans="1:6">
      <c r="A41" s="127" t="s">
        <v>1958</v>
      </c>
      <c r="B41" s="126">
        <v>0</v>
      </c>
      <c r="C41" s="82"/>
      <c r="D41" s="83"/>
      <c r="F41" s="106" t="s">
        <v>1959</v>
      </c>
    </row>
    <row r="42" s="106" customFormat="1" ht="17.1" customHeight="1" spans="1:6">
      <c r="A42" s="82" t="s">
        <v>1960</v>
      </c>
      <c r="B42" s="126">
        <v>0</v>
      </c>
      <c r="C42" s="82"/>
      <c r="D42" s="83"/>
      <c r="F42" s="106" t="s">
        <v>1961</v>
      </c>
    </row>
    <row r="43" s="106" customFormat="1" ht="17.1" customHeight="1" spans="1:6">
      <c r="A43" s="82" t="s">
        <v>1962</v>
      </c>
      <c r="B43" s="126">
        <v>2732</v>
      </c>
      <c r="C43" s="82"/>
      <c r="D43" s="83"/>
      <c r="F43" s="106" t="s">
        <v>1963</v>
      </c>
    </row>
    <row r="44" s="106" customFormat="1" ht="17.1" customHeight="1" spans="1:6">
      <c r="A44" s="127" t="s">
        <v>1964</v>
      </c>
      <c r="B44" s="126">
        <v>194</v>
      </c>
      <c r="C44" s="82"/>
      <c r="D44" s="83"/>
      <c r="F44" s="106" t="s">
        <v>1965</v>
      </c>
    </row>
    <row r="45" s="106" customFormat="1" ht="17.1" customHeight="1" spans="1:6">
      <c r="A45" s="127" t="s">
        <v>1966</v>
      </c>
      <c r="B45" s="126">
        <v>240</v>
      </c>
      <c r="C45" s="82"/>
      <c r="D45" s="83"/>
      <c r="F45" s="106" t="s">
        <v>1967</v>
      </c>
    </row>
    <row r="46" s="106" customFormat="1" ht="17.1" customHeight="1" spans="1:6">
      <c r="A46" s="82" t="s">
        <v>1968</v>
      </c>
      <c r="B46" s="126">
        <v>0</v>
      </c>
      <c r="C46" s="81" t="s">
        <v>1969</v>
      </c>
      <c r="D46" s="83">
        <v>348644</v>
      </c>
      <c r="F46" s="106" t="s">
        <v>1970</v>
      </c>
    </row>
  </sheetData>
  <mergeCells count="3">
    <mergeCell ref="A1:D1"/>
    <mergeCell ref="A2:D2"/>
    <mergeCell ref="A3:D3"/>
  </mergeCells>
  <conditionalFormatting sqref="B5:B67">
    <cfRule type="cellIs" dxfId="0" priority="1" stopIfTrue="1" operator="equal">
      <formula>0</formula>
    </cfRule>
    <cfRule type="cellIs" dxfId="1" priority="2" stopIfTrue="1" operator="equal">
      <formula>0</formula>
    </cfRule>
  </conditionalFormatting>
  <conditionalFormatting sqref="A3:B4 A5:A27">
    <cfRule type="cellIs" dxfId="1" priority="4" stopIfTrue="1" operator="equal">
      <formula>0</formula>
    </cfRule>
  </conditionalFormatting>
  <conditionalFormatting sqref="A3:B4 A5:A53">
    <cfRule type="cellIs" dxfId="0" priority="3" stopIfTrue="1" operator="equal">
      <formula>0</formula>
    </cfRule>
  </conditionalFormatting>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E9"/>
  <sheetViews>
    <sheetView workbookViewId="0">
      <selection activeCell="E7" sqref="E7"/>
    </sheetView>
  </sheetViews>
  <sheetFormatPr defaultColWidth="9" defaultRowHeight="14.25" outlineLevelCol="4"/>
  <cols>
    <col min="1" max="1" width="29.375" customWidth="1"/>
    <col min="2" max="2" width="17.625" customWidth="1"/>
    <col min="3" max="5" width="16.875" customWidth="1"/>
  </cols>
  <sheetData>
    <row r="1" ht="48" customHeight="1" spans="1:5">
      <c r="A1" s="79" t="s">
        <v>1971</v>
      </c>
      <c r="B1" s="79"/>
      <c r="C1" s="79"/>
      <c r="D1" s="79"/>
      <c r="E1" s="79"/>
    </row>
    <row r="2" ht="27.75" customHeight="1" spans="1:5">
      <c r="A2" s="118" t="s">
        <v>25</v>
      </c>
      <c r="B2" s="118"/>
      <c r="C2" s="118"/>
      <c r="D2" s="118"/>
      <c r="E2" s="118"/>
    </row>
    <row r="3" ht="48" customHeight="1" spans="1:5">
      <c r="A3" s="102" t="s">
        <v>1972</v>
      </c>
      <c r="B3" s="103"/>
      <c r="C3" s="119" t="s">
        <v>29</v>
      </c>
      <c r="D3" s="120"/>
      <c r="E3" s="121"/>
    </row>
    <row r="4" ht="48" customHeight="1" spans="1:5">
      <c r="A4" s="84"/>
      <c r="B4" s="102" t="s">
        <v>1973</v>
      </c>
      <c r="C4" s="102" t="s">
        <v>1974</v>
      </c>
      <c r="D4" s="102" t="s">
        <v>1975</v>
      </c>
      <c r="E4" s="102" t="s">
        <v>1976</v>
      </c>
    </row>
    <row r="5" ht="48" customHeight="1" spans="1:5">
      <c r="A5" s="103" t="s">
        <v>1977</v>
      </c>
      <c r="B5" s="104">
        <v>0</v>
      </c>
      <c r="C5" s="104">
        <v>0</v>
      </c>
      <c r="D5" s="104">
        <v>0</v>
      </c>
      <c r="E5" s="104">
        <v>0</v>
      </c>
    </row>
    <row r="6" ht="48" customHeight="1" spans="1:5">
      <c r="A6" s="85"/>
      <c r="B6" s="83"/>
      <c r="C6" s="105"/>
      <c r="D6" s="105"/>
      <c r="E6" s="105"/>
    </row>
    <row r="7" ht="48" customHeight="1" spans="1:5">
      <c r="A7" s="85"/>
      <c r="B7" s="83"/>
      <c r="C7" s="105"/>
      <c r="D7" s="105"/>
      <c r="E7" s="105"/>
    </row>
    <row r="8" ht="48" customHeight="1" spans="1:5">
      <c r="A8" s="102" t="s">
        <v>1978</v>
      </c>
      <c r="B8" s="104"/>
      <c r="C8" s="104"/>
      <c r="D8" s="104"/>
      <c r="E8" s="104"/>
    </row>
    <row r="9" ht="24" customHeight="1" spans="1:5">
      <c r="A9" s="106" t="s">
        <v>1979</v>
      </c>
      <c r="B9" s="106"/>
      <c r="C9" s="106"/>
      <c r="D9" s="106"/>
      <c r="E9" s="106"/>
    </row>
  </sheetData>
  <mergeCells count="4">
    <mergeCell ref="A1:E1"/>
    <mergeCell ref="A2:E2"/>
    <mergeCell ref="C3:E3"/>
    <mergeCell ref="A9:E9"/>
  </mergeCells>
  <conditionalFormatting sqref="A4 A6:B7">
    <cfRule type="cellIs" dxfId="1" priority="2" stopIfTrue="1" operator="equal">
      <formula>0</formula>
    </cfRule>
    <cfRule type="cellIs" dxfId="0" priority="1" stopIfTrue="1" operator="equal">
      <formula>0</formula>
    </cfRule>
  </conditionalFormatting>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C75"/>
  <sheetViews>
    <sheetView topLeftCell="A35" workbookViewId="0">
      <selection activeCell="B54" sqref="B54"/>
    </sheetView>
  </sheetViews>
  <sheetFormatPr defaultColWidth="9" defaultRowHeight="14.25" outlineLevelCol="2"/>
  <cols>
    <col min="1" max="1" width="18.5" customWidth="1"/>
    <col min="2" max="2" width="55.375" customWidth="1"/>
    <col min="3" max="3" width="34.25" customWidth="1"/>
  </cols>
  <sheetData>
    <row r="1" ht="22.5" spans="1:3">
      <c r="A1" s="79" t="s">
        <v>1980</v>
      </c>
      <c r="B1" s="79"/>
      <c r="C1" s="79"/>
    </row>
    <row r="2" ht="22.5" customHeight="1" spans="1:3">
      <c r="A2" s="114"/>
      <c r="B2" s="114"/>
      <c r="C2" s="115" t="s">
        <v>106</v>
      </c>
    </row>
    <row r="3" ht="21.75" customHeight="1" spans="1:3">
      <c r="A3" s="81" t="s">
        <v>107</v>
      </c>
      <c r="B3" s="81" t="s">
        <v>108</v>
      </c>
      <c r="C3" s="81" t="s">
        <v>29</v>
      </c>
    </row>
    <row r="4" ht="21.75" customHeight="1" spans="1:3">
      <c r="A4" s="116"/>
      <c r="B4" s="81" t="s">
        <v>1981</v>
      </c>
      <c r="C4" s="83">
        <f>SUM(C5,C56)</f>
        <v>146002</v>
      </c>
    </row>
    <row r="5" ht="21.75" customHeight="1" spans="1:3">
      <c r="A5" s="82">
        <v>10301</v>
      </c>
      <c r="B5" s="84" t="s">
        <v>1982</v>
      </c>
      <c r="C5" s="83">
        <f>SUM(C6,C9:C17,C23:C24,C27:C30,C33:C35,C38:C42,C45:C46,C54:C55)</f>
        <v>146002</v>
      </c>
    </row>
    <row r="6" ht="21.75" customHeight="1" spans="1:3">
      <c r="A6" s="82">
        <v>1030102</v>
      </c>
      <c r="B6" s="84" t="s">
        <v>1983</v>
      </c>
      <c r="C6" s="83">
        <f>SUM(C7:C8)</f>
        <v>0</v>
      </c>
    </row>
    <row r="7" ht="21.75" customHeight="1" spans="1:3">
      <c r="A7" s="82">
        <v>103010201</v>
      </c>
      <c r="B7" s="85" t="s">
        <v>1984</v>
      </c>
      <c r="C7" s="83">
        <v>0</v>
      </c>
    </row>
    <row r="8" ht="21.75" customHeight="1" spans="1:3">
      <c r="A8" s="82">
        <v>103010202</v>
      </c>
      <c r="B8" s="85" t="s">
        <v>1985</v>
      </c>
      <c r="C8" s="83">
        <v>0</v>
      </c>
    </row>
    <row r="9" ht="21.75" customHeight="1" spans="1:3">
      <c r="A9" s="82">
        <v>1030106</v>
      </c>
      <c r="B9" s="84" t="s">
        <v>1986</v>
      </c>
      <c r="C9" s="83">
        <v>0</v>
      </c>
    </row>
    <row r="10" ht="21.75" customHeight="1" spans="1:3">
      <c r="A10" s="82">
        <v>1030110</v>
      </c>
      <c r="B10" s="84" t="s">
        <v>1987</v>
      </c>
      <c r="C10" s="83">
        <v>0</v>
      </c>
    </row>
    <row r="11" ht="21.75" customHeight="1" spans="1:3">
      <c r="A11" s="82">
        <v>1030112</v>
      </c>
      <c r="B11" s="84" t="s">
        <v>1988</v>
      </c>
      <c r="C11" s="83">
        <v>0</v>
      </c>
    </row>
    <row r="12" ht="21.75" customHeight="1" spans="1:3">
      <c r="A12" s="82">
        <v>1030115</v>
      </c>
      <c r="B12" s="84" t="s">
        <v>1989</v>
      </c>
      <c r="C12" s="83">
        <v>0</v>
      </c>
    </row>
    <row r="13" ht="21.75" customHeight="1" spans="1:3">
      <c r="A13" s="82">
        <v>1030121</v>
      </c>
      <c r="B13" s="84" t="s">
        <v>1990</v>
      </c>
      <c r="C13" s="83">
        <v>0</v>
      </c>
    </row>
    <row r="14" ht="21.75" customHeight="1" spans="1:3">
      <c r="A14" s="82">
        <v>1030129</v>
      </c>
      <c r="B14" s="84" t="s">
        <v>1991</v>
      </c>
      <c r="C14" s="83">
        <v>0</v>
      </c>
    </row>
    <row r="15" ht="21.75" customHeight="1" spans="1:3">
      <c r="A15" s="82">
        <v>1030146</v>
      </c>
      <c r="B15" s="84" t="s">
        <v>1992</v>
      </c>
      <c r="C15" s="83">
        <v>0</v>
      </c>
    </row>
    <row r="16" ht="21.75" customHeight="1" spans="1:3">
      <c r="A16" s="82">
        <v>1030147</v>
      </c>
      <c r="B16" s="84" t="s">
        <v>1993</v>
      </c>
      <c r="C16" s="83">
        <v>0</v>
      </c>
    </row>
    <row r="17" ht="21.75" customHeight="1" spans="1:3">
      <c r="A17" s="82">
        <v>1030148</v>
      </c>
      <c r="B17" s="84" t="s">
        <v>1994</v>
      </c>
      <c r="C17" s="83">
        <f>SUM(C18:C22)</f>
        <v>144431</v>
      </c>
    </row>
    <row r="18" ht="21.75" customHeight="1" spans="1:3">
      <c r="A18" s="82">
        <v>103014801</v>
      </c>
      <c r="B18" s="85" t="s">
        <v>1995</v>
      </c>
      <c r="C18" s="83">
        <v>140977</v>
      </c>
    </row>
    <row r="19" ht="21.75" customHeight="1" spans="1:3">
      <c r="A19" s="82">
        <v>103014802</v>
      </c>
      <c r="B19" s="85" t="s">
        <v>1996</v>
      </c>
      <c r="C19" s="83">
        <v>1305</v>
      </c>
    </row>
    <row r="20" ht="21.75" customHeight="1" spans="1:3">
      <c r="A20" s="82">
        <v>103014803</v>
      </c>
      <c r="B20" s="85" t="s">
        <v>1997</v>
      </c>
      <c r="C20" s="83">
        <v>313</v>
      </c>
    </row>
    <row r="21" ht="21.75" customHeight="1" spans="1:3">
      <c r="A21" s="82">
        <v>103014898</v>
      </c>
      <c r="B21" s="85" t="s">
        <v>1998</v>
      </c>
      <c r="C21" s="83">
        <v>-1255</v>
      </c>
    </row>
    <row r="22" ht="21.75" customHeight="1" spans="1:3">
      <c r="A22" s="82">
        <v>103014899</v>
      </c>
      <c r="B22" s="85" t="s">
        <v>1999</v>
      </c>
      <c r="C22" s="83">
        <v>3091</v>
      </c>
    </row>
    <row r="23" ht="21.75" customHeight="1" spans="1:3">
      <c r="A23" s="82">
        <v>1030149</v>
      </c>
      <c r="B23" s="84" t="s">
        <v>2000</v>
      </c>
      <c r="C23" s="83">
        <v>0</v>
      </c>
    </row>
    <row r="24" ht="21.75" customHeight="1" spans="1:3">
      <c r="A24" s="82">
        <v>1030150</v>
      </c>
      <c r="B24" s="84" t="s">
        <v>2001</v>
      </c>
      <c r="C24" s="83">
        <f>SUM(C25:C26)</f>
        <v>0</v>
      </c>
    </row>
    <row r="25" ht="21.75" customHeight="1" spans="1:3">
      <c r="A25" s="82">
        <v>103015001</v>
      </c>
      <c r="B25" s="85" t="s">
        <v>2002</v>
      </c>
      <c r="C25" s="83">
        <v>0</v>
      </c>
    </row>
    <row r="26" ht="21.75" customHeight="1" spans="1:3">
      <c r="A26" s="82">
        <v>103015002</v>
      </c>
      <c r="B26" s="85" t="s">
        <v>2003</v>
      </c>
      <c r="C26" s="83">
        <v>0</v>
      </c>
    </row>
    <row r="27" ht="21.75" customHeight="1" spans="1:3">
      <c r="A27" s="82">
        <v>1030152</v>
      </c>
      <c r="B27" s="84" t="s">
        <v>2004</v>
      </c>
      <c r="C27" s="83">
        <v>0</v>
      </c>
    </row>
    <row r="28" ht="21.75" customHeight="1" spans="1:3">
      <c r="A28" s="82">
        <v>1030153</v>
      </c>
      <c r="B28" s="84" t="s">
        <v>2005</v>
      </c>
      <c r="C28" s="83">
        <v>0</v>
      </c>
    </row>
    <row r="29" ht="21.75" customHeight="1" spans="1:3">
      <c r="A29" s="82">
        <v>1030154</v>
      </c>
      <c r="B29" s="84" t="s">
        <v>2006</v>
      </c>
      <c r="C29" s="83">
        <v>0</v>
      </c>
    </row>
    <row r="30" ht="21.75" customHeight="1" spans="1:3">
      <c r="A30" s="82">
        <v>1030155</v>
      </c>
      <c r="B30" s="84" t="s">
        <v>2007</v>
      </c>
      <c r="C30" s="83">
        <f>SUM(C31:C32)</f>
        <v>0</v>
      </c>
    </row>
    <row r="31" ht="21.75" customHeight="1" spans="1:3">
      <c r="A31" s="82">
        <v>103015501</v>
      </c>
      <c r="B31" s="85" t="s">
        <v>2008</v>
      </c>
      <c r="C31" s="83">
        <v>0</v>
      </c>
    </row>
    <row r="32" ht="21.75" customHeight="1" spans="1:3">
      <c r="A32" s="82">
        <v>103015502</v>
      </c>
      <c r="B32" s="85" t="s">
        <v>2009</v>
      </c>
      <c r="C32" s="83">
        <v>0</v>
      </c>
    </row>
    <row r="33" ht="21.75" customHeight="1" spans="1:3">
      <c r="A33" s="82">
        <v>1030156</v>
      </c>
      <c r="B33" s="84" t="s">
        <v>2010</v>
      </c>
      <c r="C33" s="83">
        <v>1151</v>
      </c>
    </row>
    <row r="34" ht="21.75" customHeight="1" spans="1:3">
      <c r="A34" s="82">
        <v>1030157</v>
      </c>
      <c r="B34" s="84" t="s">
        <v>2011</v>
      </c>
      <c r="C34" s="83">
        <v>0</v>
      </c>
    </row>
    <row r="35" ht="21.75" customHeight="1" spans="1:3">
      <c r="A35" s="82">
        <v>1030158</v>
      </c>
      <c r="B35" s="84" t="s">
        <v>2012</v>
      </c>
      <c r="C35" s="83">
        <f>SUM(C36:C37)</f>
        <v>0</v>
      </c>
    </row>
    <row r="36" ht="21.75" customHeight="1" spans="1:3">
      <c r="A36" s="82">
        <v>103015801</v>
      </c>
      <c r="B36" s="85" t="s">
        <v>2013</v>
      </c>
      <c r="C36" s="83">
        <v>0</v>
      </c>
    </row>
    <row r="37" ht="21.75" customHeight="1" spans="1:3">
      <c r="A37" s="82">
        <v>103015803</v>
      </c>
      <c r="B37" s="85" t="s">
        <v>2014</v>
      </c>
      <c r="C37" s="83">
        <v>0</v>
      </c>
    </row>
    <row r="38" ht="21.75" customHeight="1" spans="1:3">
      <c r="A38" s="82">
        <v>1030159</v>
      </c>
      <c r="B38" s="84" t="s">
        <v>2015</v>
      </c>
      <c r="C38" s="83">
        <v>0</v>
      </c>
    </row>
    <row r="39" ht="21.75" customHeight="1" spans="1:3">
      <c r="A39" s="82">
        <v>1030166</v>
      </c>
      <c r="B39" s="84" t="s">
        <v>2016</v>
      </c>
      <c r="C39" s="83">
        <v>0</v>
      </c>
    </row>
    <row r="40" ht="21.75" customHeight="1" spans="1:3">
      <c r="A40" s="82">
        <v>1030168</v>
      </c>
      <c r="B40" s="84" t="s">
        <v>2017</v>
      </c>
      <c r="C40" s="83">
        <v>0</v>
      </c>
    </row>
    <row r="41" ht="21.75" customHeight="1" spans="1:3">
      <c r="A41" s="82">
        <v>1030171</v>
      </c>
      <c r="B41" s="84" t="s">
        <v>2018</v>
      </c>
      <c r="C41" s="83">
        <v>0</v>
      </c>
    </row>
    <row r="42" ht="21.75" customHeight="1" spans="1:3">
      <c r="A42" s="82">
        <v>1030175</v>
      </c>
      <c r="B42" s="84" t="s">
        <v>2019</v>
      </c>
      <c r="C42" s="83">
        <f>SUM(C43:C44)</f>
        <v>0</v>
      </c>
    </row>
    <row r="43" ht="21.75" customHeight="1" spans="1:3">
      <c r="A43" s="82">
        <v>103017501</v>
      </c>
      <c r="B43" s="85" t="s">
        <v>2020</v>
      </c>
      <c r="C43" s="83">
        <v>0</v>
      </c>
    </row>
    <row r="44" ht="21.75" customHeight="1" spans="1:3">
      <c r="A44" s="82">
        <v>103017502</v>
      </c>
      <c r="B44" s="85" t="s">
        <v>2021</v>
      </c>
      <c r="C44" s="83">
        <v>0</v>
      </c>
    </row>
    <row r="45" ht="21.75" customHeight="1" spans="1:3">
      <c r="A45" s="82">
        <v>1030178</v>
      </c>
      <c r="B45" s="84" t="s">
        <v>2022</v>
      </c>
      <c r="C45" s="83">
        <v>420</v>
      </c>
    </row>
    <row r="46" ht="21.75" customHeight="1" spans="1:3">
      <c r="A46" s="82">
        <v>1030180</v>
      </c>
      <c r="B46" s="84" t="s">
        <v>2023</v>
      </c>
      <c r="C46" s="83">
        <f>SUM(C47:C53)</f>
        <v>0</v>
      </c>
    </row>
    <row r="47" ht="21.75" customHeight="1" spans="1:3">
      <c r="A47" s="82">
        <v>103018001</v>
      </c>
      <c r="B47" s="85" t="s">
        <v>2024</v>
      </c>
      <c r="C47" s="83">
        <v>0</v>
      </c>
    </row>
    <row r="48" ht="21.75" customHeight="1" spans="1:3">
      <c r="A48" s="82">
        <v>103018002</v>
      </c>
      <c r="B48" s="85" t="s">
        <v>2025</v>
      </c>
      <c r="C48" s="83">
        <v>0</v>
      </c>
    </row>
    <row r="49" ht="21.75" customHeight="1" spans="1:3">
      <c r="A49" s="82">
        <v>103018003</v>
      </c>
      <c r="B49" s="85" t="s">
        <v>2026</v>
      </c>
      <c r="C49" s="83">
        <v>0</v>
      </c>
    </row>
    <row r="50" ht="21.75" customHeight="1" spans="1:3">
      <c r="A50" s="82">
        <v>103018004</v>
      </c>
      <c r="B50" s="85" t="s">
        <v>2027</v>
      </c>
      <c r="C50" s="83">
        <v>0</v>
      </c>
    </row>
    <row r="51" ht="21.75" customHeight="1" spans="1:3">
      <c r="A51" s="82">
        <v>103018005</v>
      </c>
      <c r="B51" s="85" t="s">
        <v>2028</v>
      </c>
      <c r="C51" s="83">
        <v>0</v>
      </c>
    </row>
    <row r="52" ht="21.75" customHeight="1" spans="1:3">
      <c r="A52" s="82">
        <v>103018006</v>
      </c>
      <c r="B52" s="85" t="s">
        <v>2029</v>
      </c>
      <c r="C52" s="83">
        <v>0</v>
      </c>
    </row>
    <row r="53" ht="21.75" customHeight="1" spans="1:3">
      <c r="A53" s="82">
        <v>103018007</v>
      </c>
      <c r="B53" s="85" t="s">
        <v>2030</v>
      </c>
      <c r="C53" s="91">
        <v>0</v>
      </c>
    </row>
    <row r="54" ht="21.75" customHeight="1" spans="1:3">
      <c r="A54" s="82">
        <v>1030181</v>
      </c>
      <c r="B54" s="117" t="s">
        <v>2031</v>
      </c>
      <c r="C54" s="83">
        <v>0</v>
      </c>
    </row>
    <row r="55" ht="21.75" customHeight="1" spans="1:3">
      <c r="A55" s="82">
        <v>1030199</v>
      </c>
      <c r="B55" s="84" t="s">
        <v>2032</v>
      </c>
      <c r="C55" s="100">
        <v>0</v>
      </c>
    </row>
    <row r="56" ht="21.75" customHeight="1" spans="1:3">
      <c r="A56" s="82">
        <v>10310</v>
      </c>
      <c r="B56" s="84" t="s">
        <v>2033</v>
      </c>
      <c r="C56" s="83">
        <f>SUM(C57:C60,C64:C69,C72:C73)</f>
        <v>0</v>
      </c>
    </row>
    <row r="57" ht="21.75" customHeight="1" spans="1:3">
      <c r="A57" s="82">
        <v>1031003</v>
      </c>
      <c r="B57" s="84" t="s">
        <v>2034</v>
      </c>
      <c r="C57" s="83">
        <v>0</v>
      </c>
    </row>
    <row r="58" ht="21.75" customHeight="1" spans="1:3">
      <c r="A58" s="82">
        <v>1031004</v>
      </c>
      <c r="B58" s="84" t="s">
        <v>2035</v>
      </c>
      <c r="C58" s="83">
        <v>0</v>
      </c>
    </row>
    <row r="59" ht="21.75" customHeight="1" spans="1:3">
      <c r="A59" s="82">
        <v>1031005</v>
      </c>
      <c r="B59" s="84" t="s">
        <v>2036</v>
      </c>
      <c r="C59" s="83">
        <v>0</v>
      </c>
    </row>
    <row r="60" ht="21.75" customHeight="1" spans="1:3">
      <c r="A60" s="82">
        <v>1031006</v>
      </c>
      <c r="B60" s="84" t="s">
        <v>2037</v>
      </c>
      <c r="C60" s="83">
        <f>SUM(C61:C63)</f>
        <v>0</v>
      </c>
    </row>
    <row r="61" ht="21.75" customHeight="1" spans="1:3">
      <c r="A61" s="82">
        <v>103100601</v>
      </c>
      <c r="B61" s="85" t="s">
        <v>2038</v>
      </c>
      <c r="C61" s="83">
        <v>0</v>
      </c>
    </row>
    <row r="62" ht="21.75" customHeight="1" spans="1:3">
      <c r="A62" s="82">
        <v>103100602</v>
      </c>
      <c r="B62" s="85" t="s">
        <v>2039</v>
      </c>
      <c r="C62" s="83">
        <v>0</v>
      </c>
    </row>
    <row r="63" ht="21.75" customHeight="1" spans="1:3">
      <c r="A63" s="82">
        <v>103100699</v>
      </c>
      <c r="B63" s="85" t="s">
        <v>2040</v>
      </c>
      <c r="C63" s="83">
        <v>0</v>
      </c>
    </row>
    <row r="64" ht="21.75" customHeight="1" spans="1:3">
      <c r="A64" s="82">
        <v>1031008</v>
      </c>
      <c r="B64" s="84" t="s">
        <v>2041</v>
      </c>
      <c r="C64" s="83">
        <v>0</v>
      </c>
    </row>
    <row r="65" ht="21.75" customHeight="1" spans="1:3">
      <c r="A65" s="82">
        <v>1031009</v>
      </c>
      <c r="B65" s="84" t="s">
        <v>2042</v>
      </c>
      <c r="C65" s="83">
        <v>0</v>
      </c>
    </row>
    <row r="66" ht="21.75" customHeight="1" spans="1:3">
      <c r="A66" s="82">
        <v>1031010</v>
      </c>
      <c r="B66" s="84" t="s">
        <v>2043</v>
      </c>
      <c r="C66" s="83">
        <v>0</v>
      </c>
    </row>
    <row r="67" ht="21.75" customHeight="1" spans="1:3">
      <c r="A67" s="82">
        <v>1031011</v>
      </c>
      <c r="B67" s="84" t="s">
        <v>2044</v>
      </c>
      <c r="C67" s="83">
        <v>0</v>
      </c>
    </row>
    <row r="68" ht="21.75" customHeight="1" spans="1:3">
      <c r="A68" s="82">
        <v>1031012</v>
      </c>
      <c r="B68" s="84" t="s">
        <v>2045</v>
      </c>
      <c r="C68" s="83">
        <v>0</v>
      </c>
    </row>
    <row r="69" ht="21.75" customHeight="1" spans="1:3">
      <c r="A69" s="82">
        <v>1031013</v>
      </c>
      <c r="B69" s="84" t="s">
        <v>2046</v>
      </c>
      <c r="C69" s="83">
        <f>SUM(C70:C71)</f>
        <v>0</v>
      </c>
    </row>
    <row r="70" ht="21.75" customHeight="1" spans="1:3">
      <c r="A70" s="82">
        <v>103101301</v>
      </c>
      <c r="B70" s="85" t="s">
        <v>2047</v>
      </c>
      <c r="C70" s="83">
        <v>0</v>
      </c>
    </row>
    <row r="71" ht="21.75" customHeight="1" spans="1:3">
      <c r="A71" s="82">
        <v>103101399</v>
      </c>
      <c r="B71" s="85" t="s">
        <v>2048</v>
      </c>
      <c r="C71" s="83">
        <v>0</v>
      </c>
    </row>
    <row r="72" ht="21.75" customHeight="1" spans="1:3">
      <c r="A72" s="82">
        <v>1031014</v>
      </c>
      <c r="B72" s="84" t="s">
        <v>2049</v>
      </c>
      <c r="C72" s="83">
        <v>0</v>
      </c>
    </row>
    <row r="73" ht="21.75" customHeight="1" spans="1:3">
      <c r="A73" s="82">
        <v>1031099</v>
      </c>
      <c r="B73" s="84" t="s">
        <v>2050</v>
      </c>
      <c r="C73" s="83">
        <f>SUM(C74:C75)</f>
        <v>0</v>
      </c>
    </row>
    <row r="74" ht="21.75" customHeight="1" spans="1:3">
      <c r="A74" s="82">
        <v>103109998</v>
      </c>
      <c r="B74" s="85" t="s">
        <v>2051</v>
      </c>
      <c r="C74" s="83">
        <v>0</v>
      </c>
    </row>
    <row r="75" ht="21.75" customHeight="1" spans="1:3">
      <c r="A75" s="82">
        <v>103109999</v>
      </c>
      <c r="B75" s="85" t="s">
        <v>2052</v>
      </c>
      <c r="C75" s="83">
        <v>0</v>
      </c>
    </row>
  </sheetData>
  <mergeCells count="1">
    <mergeCell ref="A1:C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C275"/>
  <sheetViews>
    <sheetView topLeftCell="A154" workbookViewId="0">
      <selection activeCell="B172" sqref="B172"/>
    </sheetView>
  </sheetViews>
  <sheetFormatPr defaultColWidth="9" defaultRowHeight="14.25" outlineLevelCol="2"/>
  <cols>
    <col min="2" max="2" width="50.625" customWidth="1"/>
    <col min="3" max="3" width="35.875" customWidth="1"/>
  </cols>
  <sheetData>
    <row r="1" ht="22.5" spans="1:3">
      <c r="A1" s="79" t="s">
        <v>2053</v>
      </c>
      <c r="B1" s="79"/>
      <c r="C1" s="79"/>
    </row>
    <row r="2" ht="21.75" customHeight="1" spans="1:3">
      <c r="A2" s="114"/>
      <c r="B2" s="114"/>
      <c r="C2" s="115" t="s">
        <v>106</v>
      </c>
    </row>
    <row r="3" ht="22.5" customHeight="1" spans="1:3">
      <c r="A3" s="81" t="s">
        <v>107</v>
      </c>
      <c r="B3" s="81" t="s">
        <v>108</v>
      </c>
      <c r="C3" s="81" t="s">
        <v>29</v>
      </c>
    </row>
    <row r="4" ht="22.5" customHeight="1" spans="1:3">
      <c r="A4" s="116"/>
      <c r="B4" s="81" t="s">
        <v>2054</v>
      </c>
      <c r="C4" s="83">
        <f>SUM(C5,C13,C29,C41,C52,C107,C131,C183,C188,C192,C219,C237,C255)</f>
        <v>218382</v>
      </c>
    </row>
    <row r="5" ht="22.5" customHeight="1" spans="1:3">
      <c r="A5" s="82">
        <v>206</v>
      </c>
      <c r="B5" s="84" t="s">
        <v>780</v>
      </c>
      <c r="C5" s="83">
        <f>C6</f>
        <v>0</v>
      </c>
    </row>
    <row r="6" ht="22.5" customHeight="1" spans="1:3">
      <c r="A6" s="82">
        <v>20610</v>
      </c>
      <c r="B6" s="84" t="s">
        <v>2055</v>
      </c>
      <c r="C6" s="83">
        <f>SUM(C7:C12)</f>
        <v>0</v>
      </c>
    </row>
    <row r="7" ht="22.5" customHeight="1" spans="1:3">
      <c r="A7" s="82">
        <v>2061001</v>
      </c>
      <c r="B7" s="85" t="s">
        <v>2056</v>
      </c>
      <c r="C7" s="83">
        <v>0</v>
      </c>
    </row>
    <row r="8" ht="22.5" customHeight="1" spans="1:3">
      <c r="A8" s="82">
        <v>2061002</v>
      </c>
      <c r="B8" s="85" t="s">
        <v>2057</v>
      </c>
      <c r="C8" s="83">
        <v>0</v>
      </c>
    </row>
    <row r="9" ht="22.5" customHeight="1" spans="1:3">
      <c r="A9" s="82">
        <v>2061003</v>
      </c>
      <c r="B9" s="85" t="s">
        <v>2058</v>
      </c>
      <c r="C9" s="83">
        <v>0</v>
      </c>
    </row>
    <row r="10" ht="22.5" customHeight="1" spans="1:3">
      <c r="A10" s="82">
        <v>2061004</v>
      </c>
      <c r="B10" s="85" t="s">
        <v>2059</v>
      </c>
      <c r="C10" s="83">
        <v>0</v>
      </c>
    </row>
    <row r="11" ht="22.5" customHeight="1" spans="1:3">
      <c r="A11" s="82">
        <v>2061005</v>
      </c>
      <c r="B11" s="85" t="s">
        <v>2060</v>
      </c>
      <c r="C11" s="83">
        <v>0</v>
      </c>
    </row>
    <row r="12" ht="22.5" customHeight="1" spans="1:3">
      <c r="A12" s="82">
        <v>2061099</v>
      </c>
      <c r="B12" s="85" t="s">
        <v>2061</v>
      </c>
      <c r="C12" s="83">
        <v>0</v>
      </c>
    </row>
    <row r="13" ht="22.5" customHeight="1" spans="1:3">
      <c r="A13" s="82">
        <v>207</v>
      </c>
      <c r="B13" s="84" t="s">
        <v>781</v>
      </c>
      <c r="C13" s="83">
        <f>SUM(C14,C20,C26)</f>
        <v>11</v>
      </c>
    </row>
    <row r="14" ht="22.5" customHeight="1" spans="1:3">
      <c r="A14" s="82">
        <v>20707</v>
      </c>
      <c r="B14" s="84" t="s">
        <v>2062</v>
      </c>
      <c r="C14" s="83">
        <f>SUM(C15:C19)</f>
        <v>11</v>
      </c>
    </row>
    <row r="15" ht="22.5" customHeight="1" spans="1:3">
      <c r="A15" s="82">
        <v>2070701</v>
      </c>
      <c r="B15" s="85" t="s">
        <v>2063</v>
      </c>
      <c r="C15" s="83">
        <v>2</v>
      </c>
    </row>
    <row r="16" ht="22.5" customHeight="1" spans="1:3">
      <c r="A16" s="82">
        <v>2070702</v>
      </c>
      <c r="B16" s="85" t="s">
        <v>2064</v>
      </c>
      <c r="C16" s="83">
        <v>0</v>
      </c>
    </row>
    <row r="17" ht="22.5" customHeight="1" spans="1:3">
      <c r="A17" s="82">
        <v>2070703</v>
      </c>
      <c r="B17" s="85" t="s">
        <v>2065</v>
      </c>
      <c r="C17" s="83">
        <v>0</v>
      </c>
    </row>
    <row r="18" ht="22.5" customHeight="1" spans="1:3">
      <c r="A18" s="82">
        <v>2070704</v>
      </c>
      <c r="B18" s="85" t="s">
        <v>2066</v>
      </c>
      <c r="C18" s="83">
        <v>0</v>
      </c>
    </row>
    <row r="19" ht="22.5" customHeight="1" spans="1:3">
      <c r="A19" s="82">
        <v>2070799</v>
      </c>
      <c r="B19" s="85" t="s">
        <v>2067</v>
      </c>
      <c r="C19" s="83">
        <v>9</v>
      </c>
    </row>
    <row r="20" ht="22.5" customHeight="1" spans="1:3">
      <c r="A20" s="82">
        <v>20709</v>
      </c>
      <c r="B20" s="84" t="s">
        <v>2068</v>
      </c>
      <c r="C20" s="83">
        <f>SUM(C21:C25)</f>
        <v>0</v>
      </c>
    </row>
    <row r="21" ht="22.5" customHeight="1" spans="1:3">
      <c r="A21" s="82">
        <v>2070901</v>
      </c>
      <c r="B21" s="85" t="s">
        <v>2069</v>
      </c>
      <c r="C21" s="83">
        <v>0</v>
      </c>
    </row>
    <row r="22" ht="22.5" customHeight="1" spans="1:3">
      <c r="A22" s="82">
        <v>2070902</v>
      </c>
      <c r="B22" s="85" t="s">
        <v>2070</v>
      </c>
      <c r="C22" s="83">
        <v>0</v>
      </c>
    </row>
    <row r="23" ht="22.5" customHeight="1" spans="1:3">
      <c r="A23" s="82">
        <v>2070903</v>
      </c>
      <c r="B23" s="85" t="s">
        <v>2071</v>
      </c>
      <c r="C23" s="83">
        <v>0</v>
      </c>
    </row>
    <row r="24" ht="22.5" customHeight="1" spans="1:3">
      <c r="A24" s="82">
        <v>2070904</v>
      </c>
      <c r="B24" s="85" t="s">
        <v>2072</v>
      </c>
      <c r="C24" s="83">
        <v>0</v>
      </c>
    </row>
    <row r="25" ht="22.5" customHeight="1" spans="1:3">
      <c r="A25" s="82">
        <v>2070999</v>
      </c>
      <c r="B25" s="85" t="s">
        <v>2073</v>
      </c>
      <c r="C25" s="83">
        <v>0</v>
      </c>
    </row>
    <row r="26" ht="22.5" customHeight="1" spans="1:3">
      <c r="A26" s="82">
        <v>20710</v>
      </c>
      <c r="B26" s="84" t="s">
        <v>2074</v>
      </c>
      <c r="C26" s="83">
        <f>SUM(C27:C28)</f>
        <v>0</v>
      </c>
    </row>
    <row r="27" ht="22.5" customHeight="1" spans="1:3">
      <c r="A27" s="82">
        <v>2071001</v>
      </c>
      <c r="B27" s="85" t="s">
        <v>2075</v>
      </c>
      <c r="C27" s="83">
        <v>0</v>
      </c>
    </row>
    <row r="28" ht="22.5" customHeight="1" spans="1:3">
      <c r="A28" s="82">
        <v>2071099</v>
      </c>
      <c r="B28" s="85" t="s">
        <v>2076</v>
      </c>
      <c r="C28" s="83">
        <v>0</v>
      </c>
    </row>
    <row r="29" ht="22.5" customHeight="1" spans="1:3">
      <c r="A29" s="82">
        <v>208</v>
      </c>
      <c r="B29" s="84" t="s">
        <v>782</v>
      </c>
      <c r="C29" s="83">
        <f>SUM(C30,C34,C38)</f>
        <v>2732</v>
      </c>
    </row>
    <row r="30" ht="22.5" customHeight="1" spans="1:3">
      <c r="A30" s="82">
        <v>20822</v>
      </c>
      <c r="B30" s="84" t="s">
        <v>2077</v>
      </c>
      <c r="C30" s="83">
        <f>SUM(C31:C33)</f>
        <v>2702</v>
      </c>
    </row>
    <row r="31" ht="22.5" customHeight="1" spans="1:3">
      <c r="A31" s="82">
        <v>2082201</v>
      </c>
      <c r="B31" s="85" t="s">
        <v>2078</v>
      </c>
      <c r="C31" s="83">
        <v>1211</v>
      </c>
    </row>
    <row r="32" ht="22.5" customHeight="1" spans="1:3">
      <c r="A32" s="82">
        <v>2082202</v>
      </c>
      <c r="B32" s="85" t="s">
        <v>2079</v>
      </c>
      <c r="C32" s="83">
        <v>1491</v>
      </c>
    </row>
    <row r="33" ht="22.5" customHeight="1" spans="1:3">
      <c r="A33" s="82">
        <v>2082299</v>
      </c>
      <c r="B33" s="85" t="s">
        <v>2080</v>
      </c>
      <c r="C33" s="83">
        <v>0</v>
      </c>
    </row>
    <row r="34" ht="22.5" customHeight="1" spans="1:3">
      <c r="A34" s="82">
        <v>20823</v>
      </c>
      <c r="B34" s="84" t="s">
        <v>2081</v>
      </c>
      <c r="C34" s="83">
        <f>SUM(C35:C37)</f>
        <v>30</v>
      </c>
    </row>
    <row r="35" ht="22.5" customHeight="1" spans="1:3">
      <c r="A35" s="82">
        <v>2082301</v>
      </c>
      <c r="B35" s="85" t="s">
        <v>2078</v>
      </c>
      <c r="C35" s="83">
        <v>0</v>
      </c>
    </row>
    <row r="36" ht="22.5" customHeight="1" spans="1:3">
      <c r="A36" s="82">
        <v>2082302</v>
      </c>
      <c r="B36" s="85" t="s">
        <v>2079</v>
      </c>
      <c r="C36" s="83">
        <v>30</v>
      </c>
    </row>
    <row r="37" ht="22.5" customHeight="1" spans="1:3">
      <c r="A37" s="82">
        <v>2082399</v>
      </c>
      <c r="B37" s="85" t="s">
        <v>2082</v>
      </c>
      <c r="C37" s="83">
        <v>0</v>
      </c>
    </row>
    <row r="38" ht="22.5" customHeight="1" spans="1:3">
      <c r="A38" s="82">
        <v>20829</v>
      </c>
      <c r="B38" s="84" t="s">
        <v>2083</v>
      </c>
      <c r="C38" s="83">
        <f>SUM(C39:C40)</f>
        <v>0</v>
      </c>
    </row>
    <row r="39" ht="22.5" customHeight="1" spans="1:3">
      <c r="A39" s="82">
        <v>2082901</v>
      </c>
      <c r="B39" s="85" t="s">
        <v>2079</v>
      </c>
      <c r="C39" s="83">
        <v>0</v>
      </c>
    </row>
    <row r="40" ht="22.5" customHeight="1" spans="1:3">
      <c r="A40" s="82">
        <v>2082999</v>
      </c>
      <c r="B40" s="85" t="s">
        <v>2084</v>
      </c>
      <c r="C40" s="83">
        <v>0</v>
      </c>
    </row>
    <row r="41" ht="22.5" customHeight="1" spans="1:3">
      <c r="A41" s="82">
        <v>211</v>
      </c>
      <c r="B41" s="84" t="s">
        <v>784</v>
      </c>
      <c r="C41" s="83">
        <f>SUM(C42,C47)</f>
        <v>0</v>
      </c>
    </row>
    <row r="42" ht="22.5" customHeight="1" spans="1:3">
      <c r="A42" s="82">
        <v>21160</v>
      </c>
      <c r="B42" s="84" t="s">
        <v>2085</v>
      </c>
      <c r="C42" s="83">
        <f>SUM(C43:C46)</f>
        <v>0</v>
      </c>
    </row>
    <row r="43" ht="22.5" customHeight="1" spans="1:3">
      <c r="A43" s="82">
        <v>2116001</v>
      </c>
      <c r="B43" s="85" t="s">
        <v>2086</v>
      </c>
      <c r="C43" s="83">
        <v>0</v>
      </c>
    </row>
    <row r="44" ht="22.5" customHeight="1" spans="1:3">
      <c r="A44" s="82">
        <v>2116002</v>
      </c>
      <c r="B44" s="85" t="s">
        <v>2087</v>
      </c>
      <c r="C44" s="83">
        <v>0</v>
      </c>
    </row>
    <row r="45" ht="22.5" customHeight="1" spans="1:3">
      <c r="A45" s="82">
        <v>2116003</v>
      </c>
      <c r="B45" s="85" t="s">
        <v>2088</v>
      </c>
      <c r="C45" s="83">
        <v>0</v>
      </c>
    </row>
    <row r="46" ht="22.5" customHeight="1" spans="1:3">
      <c r="A46" s="82">
        <v>2116099</v>
      </c>
      <c r="B46" s="85" t="s">
        <v>2089</v>
      </c>
      <c r="C46" s="83">
        <v>0</v>
      </c>
    </row>
    <row r="47" ht="22.5" customHeight="1" spans="1:3">
      <c r="A47" s="82">
        <v>21161</v>
      </c>
      <c r="B47" s="84" t="s">
        <v>2090</v>
      </c>
      <c r="C47" s="83">
        <f>SUM(C48:C51)</f>
        <v>0</v>
      </c>
    </row>
    <row r="48" ht="22.5" customHeight="1" spans="1:3">
      <c r="A48" s="82">
        <v>2116101</v>
      </c>
      <c r="B48" s="85" t="s">
        <v>2091</v>
      </c>
      <c r="C48" s="83">
        <v>0</v>
      </c>
    </row>
    <row r="49" ht="22.5" customHeight="1" spans="1:3">
      <c r="A49" s="82">
        <v>2116102</v>
      </c>
      <c r="B49" s="85" t="s">
        <v>2092</v>
      </c>
      <c r="C49" s="83">
        <v>0</v>
      </c>
    </row>
    <row r="50" ht="22.5" customHeight="1" spans="1:3">
      <c r="A50" s="82">
        <v>2116103</v>
      </c>
      <c r="B50" s="85" t="s">
        <v>2093</v>
      </c>
      <c r="C50" s="83">
        <v>0</v>
      </c>
    </row>
    <row r="51" ht="22.5" customHeight="1" spans="1:3">
      <c r="A51" s="82">
        <v>2116104</v>
      </c>
      <c r="B51" s="85" t="s">
        <v>2094</v>
      </c>
      <c r="C51" s="83">
        <v>0</v>
      </c>
    </row>
    <row r="52" ht="22.5" customHeight="1" spans="1:3">
      <c r="A52" s="82">
        <v>212</v>
      </c>
      <c r="B52" s="84" t="s">
        <v>785</v>
      </c>
      <c r="C52" s="83">
        <f>SUM(C53,C66,C70:C71,C77,C81,C85,C89,C95,C98)</f>
        <v>124793</v>
      </c>
    </row>
    <row r="53" ht="22.5" customHeight="1" spans="1:3">
      <c r="A53" s="82">
        <v>21208</v>
      </c>
      <c r="B53" s="84" t="s">
        <v>2095</v>
      </c>
      <c r="C53" s="83">
        <f>SUM(C54:C65)</f>
        <v>123249</v>
      </c>
    </row>
    <row r="54" ht="22.5" customHeight="1" spans="1:3">
      <c r="A54" s="82">
        <v>2120801</v>
      </c>
      <c r="B54" s="85" t="s">
        <v>2096</v>
      </c>
      <c r="C54" s="83">
        <v>0</v>
      </c>
    </row>
    <row r="55" ht="22.5" customHeight="1" spans="1:3">
      <c r="A55" s="82">
        <v>2120802</v>
      </c>
      <c r="B55" s="85" t="s">
        <v>2097</v>
      </c>
      <c r="C55" s="83">
        <v>0</v>
      </c>
    </row>
    <row r="56" ht="22.5" customHeight="1" spans="1:3">
      <c r="A56" s="82">
        <v>2120803</v>
      </c>
      <c r="B56" s="85" t="s">
        <v>2098</v>
      </c>
      <c r="C56" s="83">
        <v>0</v>
      </c>
    </row>
    <row r="57" ht="22.5" customHeight="1" spans="1:3">
      <c r="A57" s="82">
        <v>2120804</v>
      </c>
      <c r="B57" s="85" t="s">
        <v>2099</v>
      </c>
      <c r="C57" s="83">
        <v>5765</v>
      </c>
    </row>
    <row r="58" ht="22.5" customHeight="1" spans="1:3">
      <c r="A58" s="82">
        <v>2120805</v>
      </c>
      <c r="B58" s="85" t="s">
        <v>2100</v>
      </c>
      <c r="C58" s="83">
        <v>0</v>
      </c>
    </row>
    <row r="59" ht="22.5" customHeight="1" spans="1:3">
      <c r="A59" s="82">
        <v>2120806</v>
      </c>
      <c r="B59" s="85" t="s">
        <v>2101</v>
      </c>
      <c r="C59" s="83">
        <v>0</v>
      </c>
    </row>
    <row r="60" ht="22.5" customHeight="1" spans="1:3">
      <c r="A60" s="82">
        <v>2120807</v>
      </c>
      <c r="B60" s="85" t="s">
        <v>2102</v>
      </c>
      <c r="C60" s="83">
        <v>0</v>
      </c>
    </row>
    <row r="61" ht="22.5" customHeight="1" spans="1:3">
      <c r="A61" s="82">
        <v>2120809</v>
      </c>
      <c r="B61" s="85" t="s">
        <v>2103</v>
      </c>
      <c r="C61" s="83">
        <v>0</v>
      </c>
    </row>
    <row r="62" ht="22.5" customHeight="1" spans="1:3">
      <c r="A62" s="82">
        <v>2120810</v>
      </c>
      <c r="B62" s="85" t="s">
        <v>2104</v>
      </c>
      <c r="C62" s="83">
        <v>0</v>
      </c>
    </row>
    <row r="63" ht="22.5" customHeight="1" spans="1:3">
      <c r="A63" s="82">
        <v>2120811</v>
      </c>
      <c r="B63" s="85" t="s">
        <v>2105</v>
      </c>
      <c r="C63" s="83">
        <v>0</v>
      </c>
    </row>
    <row r="64" ht="22.5" customHeight="1" spans="1:3">
      <c r="A64" s="82">
        <v>2120813</v>
      </c>
      <c r="B64" s="85" t="s">
        <v>1693</v>
      </c>
      <c r="C64" s="83">
        <v>0</v>
      </c>
    </row>
    <row r="65" ht="22.5" customHeight="1" spans="1:3">
      <c r="A65" s="82">
        <v>2120899</v>
      </c>
      <c r="B65" s="85" t="s">
        <v>2106</v>
      </c>
      <c r="C65" s="83">
        <v>117484</v>
      </c>
    </row>
    <row r="66" ht="22.5" customHeight="1" spans="1:3">
      <c r="A66" s="82">
        <v>21210</v>
      </c>
      <c r="B66" s="84" t="s">
        <v>2107</v>
      </c>
      <c r="C66" s="83">
        <f>SUM(C67:C69)</f>
        <v>0</v>
      </c>
    </row>
    <row r="67" ht="22.5" customHeight="1" spans="1:3">
      <c r="A67" s="82">
        <v>2121001</v>
      </c>
      <c r="B67" s="85" t="s">
        <v>2096</v>
      </c>
      <c r="C67" s="83">
        <v>0</v>
      </c>
    </row>
    <row r="68" ht="22.5" customHeight="1" spans="1:3">
      <c r="A68" s="82">
        <v>2121002</v>
      </c>
      <c r="B68" s="85" t="s">
        <v>2097</v>
      </c>
      <c r="C68" s="83">
        <v>0</v>
      </c>
    </row>
    <row r="69" ht="22.5" customHeight="1" spans="1:3">
      <c r="A69" s="82">
        <v>2121099</v>
      </c>
      <c r="B69" s="85" t="s">
        <v>2108</v>
      </c>
      <c r="C69" s="83">
        <v>0</v>
      </c>
    </row>
    <row r="70" ht="22.5" customHeight="1" spans="1:3">
      <c r="A70" s="82">
        <v>21211</v>
      </c>
      <c r="B70" s="84" t="s">
        <v>2109</v>
      </c>
      <c r="C70" s="83">
        <v>0</v>
      </c>
    </row>
    <row r="71" ht="22.5" customHeight="1" spans="1:3">
      <c r="A71" s="82">
        <v>21213</v>
      </c>
      <c r="B71" s="84" t="s">
        <v>2110</v>
      </c>
      <c r="C71" s="83">
        <f>SUM(C72:C76)</f>
        <v>1124</v>
      </c>
    </row>
    <row r="72" ht="22.5" customHeight="1" spans="1:3">
      <c r="A72" s="82">
        <v>2121301</v>
      </c>
      <c r="B72" s="85" t="s">
        <v>2111</v>
      </c>
      <c r="C72" s="83">
        <v>0</v>
      </c>
    </row>
    <row r="73" ht="22.5" customHeight="1" spans="1:3">
      <c r="A73" s="82">
        <v>2121302</v>
      </c>
      <c r="B73" s="85" t="s">
        <v>2112</v>
      </c>
      <c r="C73" s="83">
        <v>0</v>
      </c>
    </row>
    <row r="74" ht="22.5" customHeight="1" spans="1:3">
      <c r="A74" s="82">
        <v>2121303</v>
      </c>
      <c r="B74" s="85" t="s">
        <v>2113</v>
      </c>
      <c r="C74" s="83">
        <v>0</v>
      </c>
    </row>
    <row r="75" ht="22.5" customHeight="1" spans="1:3">
      <c r="A75" s="82">
        <v>2121304</v>
      </c>
      <c r="B75" s="85" t="s">
        <v>2114</v>
      </c>
      <c r="C75" s="83">
        <v>0</v>
      </c>
    </row>
    <row r="76" ht="22.5" customHeight="1" spans="1:3">
      <c r="A76" s="82">
        <v>2121399</v>
      </c>
      <c r="B76" s="85" t="s">
        <v>2115</v>
      </c>
      <c r="C76" s="83">
        <v>1124</v>
      </c>
    </row>
    <row r="77" ht="22.5" customHeight="1" spans="1:3">
      <c r="A77" s="82">
        <v>21214</v>
      </c>
      <c r="B77" s="84" t="s">
        <v>2116</v>
      </c>
      <c r="C77" s="83">
        <f>SUM(C78:C80)</f>
        <v>420</v>
      </c>
    </row>
    <row r="78" ht="22.5" customHeight="1" spans="1:3">
      <c r="A78" s="82">
        <v>2121401</v>
      </c>
      <c r="B78" s="85" t="s">
        <v>2117</v>
      </c>
      <c r="C78" s="83">
        <v>0</v>
      </c>
    </row>
    <row r="79" ht="22.5" customHeight="1" spans="1:3">
      <c r="A79" s="82">
        <v>2121402</v>
      </c>
      <c r="B79" s="85" t="s">
        <v>2118</v>
      </c>
      <c r="C79" s="83">
        <v>0</v>
      </c>
    </row>
    <row r="80" ht="22.5" customHeight="1" spans="1:3">
      <c r="A80" s="82">
        <v>2121499</v>
      </c>
      <c r="B80" s="85" t="s">
        <v>2119</v>
      </c>
      <c r="C80" s="83">
        <v>420</v>
      </c>
    </row>
    <row r="81" ht="22.5" customHeight="1" spans="1:3">
      <c r="A81" s="82">
        <v>21215</v>
      </c>
      <c r="B81" s="84" t="s">
        <v>2120</v>
      </c>
      <c r="C81" s="83">
        <f>SUM(C82:C84)</f>
        <v>0</v>
      </c>
    </row>
    <row r="82" ht="22.5" customHeight="1" spans="1:3">
      <c r="A82" s="82">
        <v>2121501</v>
      </c>
      <c r="B82" s="85" t="s">
        <v>2121</v>
      </c>
      <c r="C82" s="83">
        <v>0</v>
      </c>
    </row>
    <row r="83" ht="22.5" customHeight="1" spans="1:3">
      <c r="A83" s="82">
        <v>2121502</v>
      </c>
      <c r="B83" s="85" t="s">
        <v>2122</v>
      </c>
      <c r="C83" s="83">
        <v>0</v>
      </c>
    </row>
    <row r="84" ht="22.5" customHeight="1" spans="1:3">
      <c r="A84" s="82">
        <v>2121599</v>
      </c>
      <c r="B84" s="85" t="s">
        <v>2123</v>
      </c>
      <c r="C84" s="83">
        <v>0</v>
      </c>
    </row>
    <row r="85" ht="22.5" customHeight="1" spans="1:3">
      <c r="A85" s="82">
        <v>21216</v>
      </c>
      <c r="B85" s="84" t="s">
        <v>2124</v>
      </c>
      <c r="C85" s="83">
        <f>SUM(C86:C88)</f>
        <v>0</v>
      </c>
    </row>
    <row r="86" ht="22.5" customHeight="1" spans="1:3">
      <c r="A86" s="82">
        <v>2121601</v>
      </c>
      <c r="B86" s="85" t="s">
        <v>2121</v>
      </c>
      <c r="C86" s="83">
        <v>0</v>
      </c>
    </row>
    <row r="87" ht="22.5" customHeight="1" spans="1:3">
      <c r="A87" s="82">
        <v>2121602</v>
      </c>
      <c r="B87" s="85" t="s">
        <v>2122</v>
      </c>
      <c r="C87" s="83">
        <v>0</v>
      </c>
    </row>
    <row r="88" ht="22.5" customHeight="1" spans="1:3">
      <c r="A88" s="82">
        <v>2121699</v>
      </c>
      <c r="B88" s="85" t="s">
        <v>2125</v>
      </c>
      <c r="C88" s="83">
        <v>0</v>
      </c>
    </row>
    <row r="89" ht="22.5" customHeight="1" spans="1:3">
      <c r="A89" s="82">
        <v>21217</v>
      </c>
      <c r="B89" s="84" t="s">
        <v>2126</v>
      </c>
      <c r="C89" s="83">
        <f>SUM(C90:C94)</f>
        <v>0</v>
      </c>
    </row>
    <row r="90" ht="22.5" customHeight="1" spans="1:3">
      <c r="A90" s="82">
        <v>2121701</v>
      </c>
      <c r="B90" s="85" t="s">
        <v>2127</v>
      </c>
      <c r="C90" s="83">
        <v>0</v>
      </c>
    </row>
    <row r="91" ht="22.5" customHeight="1" spans="1:3">
      <c r="A91" s="82">
        <v>2121702</v>
      </c>
      <c r="B91" s="85" t="s">
        <v>2128</v>
      </c>
      <c r="C91" s="83">
        <v>0</v>
      </c>
    </row>
    <row r="92" ht="22.5" customHeight="1" spans="1:3">
      <c r="A92" s="82">
        <v>2121703</v>
      </c>
      <c r="B92" s="85" t="s">
        <v>2129</v>
      </c>
      <c r="C92" s="83">
        <v>0</v>
      </c>
    </row>
    <row r="93" ht="22.5" customHeight="1" spans="1:3">
      <c r="A93" s="82">
        <v>2121704</v>
      </c>
      <c r="B93" s="85" t="s">
        <v>2130</v>
      </c>
      <c r="C93" s="83">
        <v>0</v>
      </c>
    </row>
    <row r="94" ht="22.5" customHeight="1" spans="1:3">
      <c r="A94" s="82">
        <v>2121799</v>
      </c>
      <c r="B94" s="85" t="s">
        <v>2131</v>
      </c>
      <c r="C94" s="83">
        <v>0</v>
      </c>
    </row>
    <row r="95" ht="22.5" customHeight="1" spans="1:3">
      <c r="A95" s="82">
        <v>21218</v>
      </c>
      <c r="B95" s="84" t="s">
        <v>2132</v>
      </c>
      <c r="C95" s="83">
        <f>SUM(C96:C97)</f>
        <v>0</v>
      </c>
    </row>
    <row r="96" ht="22.5" customHeight="1" spans="1:3">
      <c r="A96" s="82">
        <v>2121801</v>
      </c>
      <c r="B96" s="85" t="s">
        <v>2133</v>
      </c>
      <c r="C96" s="83">
        <v>0</v>
      </c>
    </row>
    <row r="97" ht="22.5" customHeight="1" spans="1:3">
      <c r="A97" s="82">
        <v>2121899</v>
      </c>
      <c r="B97" s="85" t="s">
        <v>2134</v>
      </c>
      <c r="C97" s="83">
        <v>0</v>
      </c>
    </row>
    <row r="98" ht="22.5" customHeight="1" spans="1:3">
      <c r="A98" s="82">
        <v>21219</v>
      </c>
      <c r="B98" s="84" t="s">
        <v>2135</v>
      </c>
      <c r="C98" s="83">
        <f>SUM(C99:C106)</f>
        <v>0</v>
      </c>
    </row>
    <row r="99" ht="22.5" customHeight="1" spans="1:3">
      <c r="A99" s="82">
        <v>2121901</v>
      </c>
      <c r="B99" s="85" t="s">
        <v>2121</v>
      </c>
      <c r="C99" s="83">
        <v>0</v>
      </c>
    </row>
    <row r="100" ht="22.5" customHeight="1" spans="1:3">
      <c r="A100" s="82">
        <v>2121902</v>
      </c>
      <c r="B100" s="85" t="s">
        <v>2122</v>
      </c>
      <c r="C100" s="83">
        <v>0</v>
      </c>
    </row>
    <row r="101" ht="22.5" customHeight="1" spans="1:3">
      <c r="A101" s="82">
        <v>2121903</v>
      </c>
      <c r="B101" s="85" t="s">
        <v>2136</v>
      </c>
      <c r="C101" s="83">
        <v>0</v>
      </c>
    </row>
    <row r="102" ht="22.5" customHeight="1" spans="1:3">
      <c r="A102" s="82">
        <v>2121904</v>
      </c>
      <c r="B102" s="85" t="s">
        <v>2137</v>
      </c>
      <c r="C102" s="83">
        <v>0</v>
      </c>
    </row>
    <row r="103" ht="22.5" customHeight="1" spans="1:3">
      <c r="A103" s="82">
        <v>2121905</v>
      </c>
      <c r="B103" s="85" t="s">
        <v>2138</v>
      </c>
      <c r="C103" s="83">
        <v>0</v>
      </c>
    </row>
    <row r="104" ht="22.5" customHeight="1" spans="1:3">
      <c r="A104" s="82">
        <v>2121906</v>
      </c>
      <c r="B104" s="85" t="s">
        <v>2139</v>
      </c>
      <c r="C104" s="83">
        <v>0</v>
      </c>
    </row>
    <row r="105" ht="22.5" customHeight="1" spans="1:3">
      <c r="A105" s="82">
        <v>2121907</v>
      </c>
      <c r="B105" s="85" t="s">
        <v>2140</v>
      </c>
      <c r="C105" s="83">
        <v>0</v>
      </c>
    </row>
    <row r="106" ht="22.5" customHeight="1" spans="1:3">
      <c r="A106" s="82">
        <v>2121999</v>
      </c>
      <c r="B106" s="85" t="s">
        <v>2141</v>
      </c>
      <c r="C106" s="83">
        <v>0</v>
      </c>
    </row>
    <row r="107" ht="22.5" customHeight="1" spans="1:3">
      <c r="A107" s="82">
        <v>213</v>
      </c>
      <c r="B107" s="84" t="s">
        <v>786</v>
      </c>
      <c r="C107" s="83">
        <f>SUM(C108,C113,C118,C123,C126)</f>
        <v>0</v>
      </c>
    </row>
    <row r="108" ht="22.5" customHeight="1" spans="1:3">
      <c r="A108" s="82">
        <v>21366</v>
      </c>
      <c r="B108" s="84" t="s">
        <v>2142</v>
      </c>
      <c r="C108" s="83">
        <f>SUM(C109:C112)</f>
        <v>0</v>
      </c>
    </row>
    <row r="109" ht="22.5" customHeight="1" spans="1:3">
      <c r="A109" s="82">
        <v>2136601</v>
      </c>
      <c r="B109" s="85" t="s">
        <v>2079</v>
      </c>
      <c r="C109" s="83">
        <v>0</v>
      </c>
    </row>
    <row r="110" ht="22.5" customHeight="1" spans="1:3">
      <c r="A110" s="82">
        <v>2136602</v>
      </c>
      <c r="B110" s="85" t="s">
        <v>2143</v>
      </c>
      <c r="C110" s="83">
        <v>0</v>
      </c>
    </row>
    <row r="111" ht="22.5" customHeight="1" spans="1:3">
      <c r="A111" s="82">
        <v>2136603</v>
      </c>
      <c r="B111" s="85" t="s">
        <v>2144</v>
      </c>
      <c r="C111" s="83">
        <v>0</v>
      </c>
    </row>
    <row r="112" ht="22.5" customHeight="1" spans="1:3">
      <c r="A112" s="82">
        <v>2136699</v>
      </c>
      <c r="B112" s="85" t="s">
        <v>2145</v>
      </c>
      <c r="C112" s="83">
        <v>0</v>
      </c>
    </row>
    <row r="113" ht="22.5" customHeight="1" spans="1:3">
      <c r="A113" s="82">
        <v>21367</v>
      </c>
      <c r="B113" s="84" t="s">
        <v>2146</v>
      </c>
      <c r="C113" s="83">
        <f>SUM(C114:C117)</f>
        <v>0</v>
      </c>
    </row>
    <row r="114" ht="22.5" customHeight="1" spans="1:3">
      <c r="A114" s="82">
        <v>2136701</v>
      </c>
      <c r="B114" s="85" t="s">
        <v>2079</v>
      </c>
      <c r="C114" s="83">
        <v>0</v>
      </c>
    </row>
    <row r="115" ht="22.5" customHeight="1" spans="1:3">
      <c r="A115" s="82">
        <v>2136702</v>
      </c>
      <c r="B115" s="85" t="s">
        <v>2143</v>
      </c>
      <c r="C115" s="83">
        <v>0</v>
      </c>
    </row>
    <row r="116" ht="22.5" customHeight="1" spans="1:3">
      <c r="A116" s="82">
        <v>2136703</v>
      </c>
      <c r="B116" s="85" t="s">
        <v>2147</v>
      </c>
      <c r="C116" s="83">
        <v>0</v>
      </c>
    </row>
    <row r="117" ht="22.5" customHeight="1" spans="1:3">
      <c r="A117" s="82">
        <v>2136799</v>
      </c>
      <c r="B117" s="85" t="s">
        <v>2148</v>
      </c>
      <c r="C117" s="83">
        <v>0</v>
      </c>
    </row>
    <row r="118" ht="22.5" customHeight="1" spans="1:3">
      <c r="A118" s="82">
        <v>21369</v>
      </c>
      <c r="B118" s="84" t="s">
        <v>2149</v>
      </c>
      <c r="C118" s="83">
        <f>SUM(C119:C122)</f>
        <v>0</v>
      </c>
    </row>
    <row r="119" ht="22.5" customHeight="1" spans="1:3">
      <c r="A119" s="82">
        <v>2136901</v>
      </c>
      <c r="B119" s="85" t="s">
        <v>1478</v>
      </c>
      <c r="C119" s="83">
        <v>0</v>
      </c>
    </row>
    <row r="120" ht="22.5" customHeight="1" spans="1:3">
      <c r="A120" s="82">
        <v>2136902</v>
      </c>
      <c r="B120" s="85" t="s">
        <v>2150</v>
      </c>
      <c r="C120" s="83">
        <v>0</v>
      </c>
    </row>
    <row r="121" ht="22.5" customHeight="1" spans="1:3">
      <c r="A121" s="82">
        <v>2136903</v>
      </c>
      <c r="B121" s="85" t="s">
        <v>2151</v>
      </c>
      <c r="C121" s="83">
        <v>0</v>
      </c>
    </row>
    <row r="122" ht="22.5" customHeight="1" spans="1:3">
      <c r="A122" s="82">
        <v>2136999</v>
      </c>
      <c r="B122" s="85" t="s">
        <v>2152</v>
      </c>
      <c r="C122" s="83">
        <v>0</v>
      </c>
    </row>
    <row r="123" ht="22.5" customHeight="1" spans="1:3">
      <c r="A123" s="82">
        <v>21370</v>
      </c>
      <c r="B123" s="84" t="s">
        <v>2153</v>
      </c>
      <c r="C123" s="83">
        <f>SUM(C124:C125)</f>
        <v>0</v>
      </c>
    </row>
    <row r="124" ht="22.5" customHeight="1" spans="1:3">
      <c r="A124" s="82">
        <v>2137001</v>
      </c>
      <c r="B124" s="85" t="s">
        <v>2154</v>
      </c>
      <c r="C124" s="83">
        <v>0</v>
      </c>
    </row>
    <row r="125" ht="22.5" customHeight="1" spans="1:3">
      <c r="A125" s="82">
        <v>2137099</v>
      </c>
      <c r="B125" s="85" t="s">
        <v>2155</v>
      </c>
      <c r="C125" s="83">
        <v>0</v>
      </c>
    </row>
    <row r="126" ht="22.5" customHeight="1" spans="1:3">
      <c r="A126" s="82">
        <v>21371</v>
      </c>
      <c r="B126" s="84" t="s">
        <v>2156</v>
      </c>
      <c r="C126" s="83">
        <f>SUM(C127:C130)</f>
        <v>0</v>
      </c>
    </row>
    <row r="127" ht="22.5" customHeight="1" spans="1:3">
      <c r="A127" s="82">
        <v>2137101</v>
      </c>
      <c r="B127" s="85" t="s">
        <v>2157</v>
      </c>
      <c r="C127" s="83">
        <v>0</v>
      </c>
    </row>
    <row r="128" ht="22.5" customHeight="1" spans="1:3">
      <c r="A128" s="82">
        <v>2137102</v>
      </c>
      <c r="B128" s="85" t="s">
        <v>2158</v>
      </c>
      <c r="C128" s="83">
        <v>0</v>
      </c>
    </row>
    <row r="129" ht="22.5" customHeight="1" spans="1:3">
      <c r="A129" s="82">
        <v>2137103</v>
      </c>
      <c r="B129" s="85" t="s">
        <v>2159</v>
      </c>
      <c r="C129" s="83">
        <v>0</v>
      </c>
    </row>
    <row r="130" ht="22.5" customHeight="1" spans="1:3">
      <c r="A130" s="82">
        <v>2137199</v>
      </c>
      <c r="B130" s="85" t="s">
        <v>2160</v>
      </c>
      <c r="C130" s="83">
        <v>0</v>
      </c>
    </row>
    <row r="131" ht="22.5" customHeight="1" spans="1:3">
      <c r="A131" s="82">
        <v>214</v>
      </c>
      <c r="B131" s="84" t="s">
        <v>787</v>
      </c>
      <c r="C131" s="83">
        <f>SUM(C132,C137,C142,C147,C156,C163,C172,C175,C178,C179)</f>
        <v>0</v>
      </c>
    </row>
    <row r="132" ht="22.5" customHeight="1" spans="1:3">
      <c r="A132" s="82">
        <v>21460</v>
      </c>
      <c r="B132" s="84" t="s">
        <v>2161</v>
      </c>
      <c r="C132" s="83">
        <f>SUM(C133:C136)</f>
        <v>0</v>
      </c>
    </row>
    <row r="133" ht="22.5" customHeight="1" spans="1:3">
      <c r="A133" s="82">
        <v>2146001</v>
      </c>
      <c r="B133" s="85" t="s">
        <v>1510</v>
      </c>
      <c r="C133" s="83">
        <v>0</v>
      </c>
    </row>
    <row r="134" ht="22.5" customHeight="1" spans="1:3">
      <c r="A134" s="82">
        <v>2146002</v>
      </c>
      <c r="B134" s="85" t="s">
        <v>1511</v>
      </c>
      <c r="C134" s="83">
        <v>0</v>
      </c>
    </row>
    <row r="135" ht="22.5" customHeight="1" spans="1:3">
      <c r="A135" s="82">
        <v>2146003</v>
      </c>
      <c r="B135" s="85" t="s">
        <v>2162</v>
      </c>
      <c r="C135" s="83">
        <v>0</v>
      </c>
    </row>
    <row r="136" ht="22.5" customHeight="1" spans="1:3">
      <c r="A136" s="82">
        <v>2146099</v>
      </c>
      <c r="B136" s="85" t="s">
        <v>2163</v>
      </c>
      <c r="C136" s="83">
        <v>0</v>
      </c>
    </row>
    <row r="137" ht="22.5" customHeight="1" spans="1:3">
      <c r="A137" s="82">
        <v>21462</v>
      </c>
      <c r="B137" s="84" t="s">
        <v>2164</v>
      </c>
      <c r="C137" s="83">
        <f>SUM(C138:C141)</f>
        <v>0</v>
      </c>
    </row>
    <row r="138" ht="22.5" customHeight="1" spans="1:3">
      <c r="A138" s="82">
        <v>2146201</v>
      </c>
      <c r="B138" s="85" t="s">
        <v>2162</v>
      </c>
      <c r="C138" s="83">
        <v>0</v>
      </c>
    </row>
    <row r="139" ht="22.5" customHeight="1" spans="1:3">
      <c r="A139" s="82">
        <v>2146202</v>
      </c>
      <c r="B139" s="85" t="s">
        <v>2165</v>
      </c>
      <c r="C139" s="83">
        <v>0</v>
      </c>
    </row>
    <row r="140" ht="22.5" customHeight="1" spans="1:3">
      <c r="A140" s="82">
        <v>2146203</v>
      </c>
      <c r="B140" s="85" t="s">
        <v>2166</v>
      </c>
      <c r="C140" s="83">
        <v>0</v>
      </c>
    </row>
    <row r="141" ht="22.5" customHeight="1" spans="1:3">
      <c r="A141" s="82">
        <v>2146299</v>
      </c>
      <c r="B141" s="85" t="s">
        <v>2167</v>
      </c>
      <c r="C141" s="83">
        <v>0</v>
      </c>
    </row>
    <row r="142" ht="22.5" customHeight="1" spans="1:3">
      <c r="A142" s="82">
        <v>21463</v>
      </c>
      <c r="B142" s="84" t="s">
        <v>2168</v>
      </c>
      <c r="C142" s="83">
        <f>SUM(C143:C146)</f>
        <v>0</v>
      </c>
    </row>
    <row r="143" ht="22.5" customHeight="1" spans="1:3">
      <c r="A143" s="82">
        <v>2146301</v>
      </c>
      <c r="B143" s="85" t="s">
        <v>1517</v>
      </c>
      <c r="C143" s="83">
        <v>0</v>
      </c>
    </row>
    <row r="144" ht="22.5" customHeight="1" spans="1:3">
      <c r="A144" s="82">
        <v>2146302</v>
      </c>
      <c r="B144" s="85" t="s">
        <v>2169</v>
      </c>
      <c r="C144" s="83">
        <v>0</v>
      </c>
    </row>
    <row r="145" ht="22.5" customHeight="1" spans="1:3">
      <c r="A145" s="82">
        <v>2146303</v>
      </c>
      <c r="B145" s="85" t="s">
        <v>2170</v>
      </c>
      <c r="C145" s="83">
        <v>0</v>
      </c>
    </row>
    <row r="146" ht="22.5" customHeight="1" spans="1:3">
      <c r="A146" s="82">
        <v>2146399</v>
      </c>
      <c r="B146" s="85" t="s">
        <v>2171</v>
      </c>
      <c r="C146" s="83">
        <v>0</v>
      </c>
    </row>
    <row r="147" ht="22.5" customHeight="1" spans="1:3">
      <c r="A147" s="82">
        <v>21464</v>
      </c>
      <c r="B147" s="84" t="s">
        <v>2172</v>
      </c>
      <c r="C147" s="83">
        <f>SUM(C148:C155)</f>
        <v>0</v>
      </c>
    </row>
    <row r="148" ht="22.5" customHeight="1" spans="1:3">
      <c r="A148" s="82">
        <v>2146401</v>
      </c>
      <c r="B148" s="85" t="s">
        <v>2173</v>
      </c>
      <c r="C148" s="83">
        <v>0</v>
      </c>
    </row>
    <row r="149" ht="22.5" customHeight="1" spans="1:3">
      <c r="A149" s="82">
        <v>2146402</v>
      </c>
      <c r="B149" s="85" t="s">
        <v>2174</v>
      </c>
      <c r="C149" s="83">
        <v>0</v>
      </c>
    </row>
    <row r="150" ht="22.5" customHeight="1" spans="1:3">
      <c r="A150" s="82">
        <v>2146403</v>
      </c>
      <c r="B150" s="85" t="s">
        <v>2175</v>
      </c>
      <c r="C150" s="83">
        <v>0</v>
      </c>
    </row>
    <row r="151" ht="22.5" customHeight="1" spans="1:3">
      <c r="A151" s="82">
        <v>2146404</v>
      </c>
      <c r="B151" s="85" t="s">
        <v>2176</v>
      </c>
      <c r="C151" s="83">
        <v>0</v>
      </c>
    </row>
    <row r="152" ht="22.5" customHeight="1" spans="1:3">
      <c r="A152" s="82">
        <v>2146405</v>
      </c>
      <c r="B152" s="85" t="s">
        <v>2177</v>
      </c>
      <c r="C152" s="83">
        <v>0</v>
      </c>
    </row>
    <row r="153" ht="22.5" customHeight="1" spans="1:3">
      <c r="A153" s="82">
        <v>2146406</v>
      </c>
      <c r="B153" s="85" t="s">
        <v>2178</v>
      </c>
      <c r="C153" s="83">
        <v>0</v>
      </c>
    </row>
    <row r="154" ht="22.5" customHeight="1" spans="1:3">
      <c r="A154" s="82">
        <v>2146407</v>
      </c>
      <c r="B154" s="85" t="s">
        <v>2179</v>
      </c>
      <c r="C154" s="83">
        <v>0</v>
      </c>
    </row>
    <row r="155" ht="22.5" customHeight="1" spans="1:3">
      <c r="A155" s="82">
        <v>2146499</v>
      </c>
      <c r="B155" s="85" t="s">
        <v>2180</v>
      </c>
      <c r="C155" s="83">
        <v>0</v>
      </c>
    </row>
    <row r="156" ht="22.5" customHeight="1" spans="1:3">
      <c r="A156" s="82">
        <v>21468</v>
      </c>
      <c r="B156" s="84" t="s">
        <v>2181</v>
      </c>
      <c r="C156" s="83">
        <f>SUM(C157:C162)</f>
        <v>0</v>
      </c>
    </row>
    <row r="157" ht="22.5" customHeight="1" spans="1:3">
      <c r="A157" s="82">
        <v>2146801</v>
      </c>
      <c r="B157" s="85" t="s">
        <v>2182</v>
      </c>
      <c r="C157" s="83">
        <v>0</v>
      </c>
    </row>
    <row r="158" ht="22.5" customHeight="1" spans="1:3">
      <c r="A158" s="82">
        <v>2146802</v>
      </c>
      <c r="B158" s="85" t="s">
        <v>2183</v>
      </c>
      <c r="C158" s="83">
        <v>0</v>
      </c>
    </row>
    <row r="159" ht="22.5" customHeight="1" spans="1:3">
      <c r="A159" s="82">
        <v>2146803</v>
      </c>
      <c r="B159" s="85" t="s">
        <v>2184</v>
      </c>
      <c r="C159" s="83">
        <v>0</v>
      </c>
    </row>
    <row r="160" ht="22.5" customHeight="1" spans="1:3">
      <c r="A160" s="82">
        <v>2146804</v>
      </c>
      <c r="B160" s="85" t="s">
        <v>2185</v>
      </c>
      <c r="C160" s="83">
        <v>0</v>
      </c>
    </row>
    <row r="161" ht="22.5" customHeight="1" spans="1:3">
      <c r="A161" s="82">
        <v>2146805</v>
      </c>
      <c r="B161" s="85" t="s">
        <v>2186</v>
      </c>
      <c r="C161" s="83">
        <v>0</v>
      </c>
    </row>
    <row r="162" ht="22.5" customHeight="1" spans="1:3">
      <c r="A162" s="82">
        <v>2146899</v>
      </c>
      <c r="B162" s="85" t="s">
        <v>2187</v>
      </c>
      <c r="C162" s="83">
        <v>0</v>
      </c>
    </row>
    <row r="163" ht="22.5" customHeight="1" spans="1:3">
      <c r="A163" s="82">
        <v>21469</v>
      </c>
      <c r="B163" s="84" t="s">
        <v>2188</v>
      </c>
      <c r="C163" s="83">
        <f>SUM(C164:C171)</f>
        <v>0</v>
      </c>
    </row>
    <row r="164" ht="22.5" customHeight="1" spans="1:3">
      <c r="A164" s="82">
        <v>2146901</v>
      </c>
      <c r="B164" s="85" t="s">
        <v>2189</v>
      </c>
      <c r="C164" s="83">
        <v>0</v>
      </c>
    </row>
    <row r="165" ht="22.5" customHeight="1" spans="1:3">
      <c r="A165" s="82">
        <v>2146902</v>
      </c>
      <c r="B165" s="85" t="s">
        <v>1538</v>
      </c>
      <c r="C165" s="83">
        <v>0</v>
      </c>
    </row>
    <row r="166" ht="22.5" customHeight="1" spans="1:3">
      <c r="A166" s="82">
        <v>2146903</v>
      </c>
      <c r="B166" s="85" t="s">
        <v>2190</v>
      </c>
      <c r="C166" s="83">
        <v>0</v>
      </c>
    </row>
    <row r="167" ht="22.5" customHeight="1" spans="1:3">
      <c r="A167" s="82">
        <v>2146904</v>
      </c>
      <c r="B167" s="85" t="s">
        <v>2191</v>
      </c>
      <c r="C167" s="83">
        <v>0</v>
      </c>
    </row>
    <row r="168" ht="22.5" customHeight="1" spans="1:3">
      <c r="A168" s="82">
        <v>2146906</v>
      </c>
      <c r="B168" s="85" t="s">
        <v>2192</v>
      </c>
      <c r="C168" s="83">
        <v>0</v>
      </c>
    </row>
    <row r="169" ht="22.5" customHeight="1" spans="1:3">
      <c r="A169" s="82">
        <v>2146907</v>
      </c>
      <c r="B169" s="85" t="s">
        <v>2193</v>
      </c>
      <c r="C169" s="83">
        <v>0</v>
      </c>
    </row>
    <row r="170" ht="22.5" customHeight="1" spans="1:3">
      <c r="A170" s="82">
        <v>2146908</v>
      </c>
      <c r="B170" s="85" t="s">
        <v>2194</v>
      </c>
      <c r="C170" s="83">
        <v>0</v>
      </c>
    </row>
    <row r="171" ht="22.5" customHeight="1" spans="1:3">
      <c r="A171" s="82">
        <v>2146999</v>
      </c>
      <c r="B171" s="85" t="s">
        <v>2195</v>
      </c>
      <c r="C171" s="83">
        <v>0</v>
      </c>
    </row>
    <row r="172" ht="22.5" customHeight="1" spans="1:3">
      <c r="A172" s="82">
        <v>21470</v>
      </c>
      <c r="B172" s="84" t="s">
        <v>2196</v>
      </c>
      <c r="C172" s="83">
        <f>SUM(C173:C174)</f>
        <v>0</v>
      </c>
    </row>
    <row r="173" ht="22.5" customHeight="1" spans="1:3">
      <c r="A173" s="82">
        <v>2147001</v>
      </c>
      <c r="B173" s="85" t="s">
        <v>2197</v>
      </c>
      <c r="C173" s="83">
        <v>0</v>
      </c>
    </row>
    <row r="174" ht="22.5" customHeight="1" spans="1:3">
      <c r="A174" s="82">
        <v>2147099</v>
      </c>
      <c r="B174" s="85" t="s">
        <v>2198</v>
      </c>
      <c r="C174" s="83">
        <v>0</v>
      </c>
    </row>
    <row r="175" ht="22.5" customHeight="1" spans="1:3">
      <c r="A175" s="82">
        <v>21471</v>
      </c>
      <c r="B175" s="84" t="s">
        <v>2199</v>
      </c>
      <c r="C175" s="83">
        <f>SUM(C176:C177)</f>
        <v>0</v>
      </c>
    </row>
    <row r="176" ht="22.5" customHeight="1" spans="1:3">
      <c r="A176" s="82">
        <v>2147101</v>
      </c>
      <c r="B176" s="85" t="s">
        <v>2197</v>
      </c>
      <c r="C176" s="83">
        <v>0</v>
      </c>
    </row>
    <row r="177" ht="22.5" customHeight="1" spans="1:3">
      <c r="A177" s="82">
        <v>2147199</v>
      </c>
      <c r="B177" s="85" t="s">
        <v>2200</v>
      </c>
      <c r="C177" s="83">
        <v>0</v>
      </c>
    </row>
    <row r="178" ht="22.5" customHeight="1" spans="1:3">
      <c r="A178" s="82">
        <v>21472</v>
      </c>
      <c r="B178" s="84" t="s">
        <v>2201</v>
      </c>
      <c r="C178" s="83">
        <v>0</v>
      </c>
    </row>
    <row r="179" ht="22.5" customHeight="1" spans="1:3">
      <c r="A179" s="82">
        <v>21473</v>
      </c>
      <c r="B179" s="84" t="s">
        <v>2202</v>
      </c>
      <c r="C179" s="83">
        <f>SUM(C180:C182)</f>
        <v>0</v>
      </c>
    </row>
    <row r="180" ht="22.5" customHeight="1" spans="1:3">
      <c r="A180" s="82">
        <v>2147301</v>
      </c>
      <c r="B180" s="85" t="s">
        <v>2203</v>
      </c>
      <c r="C180" s="83">
        <v>0</v>
      </c>
    </row>
    <row r="181" ht="22.5" customHeight="1" spans="1:3">
      <c r="A181" s="82">
        <v>2147303</v>
      </c>
      <c r="B181" s="85" t="s">
        <v>2204</v>
      </c>
      <c r="C181" s="83">
        <v>0</v>
      </c>
    </row>
    <row r="182" ht="22.5" customHeight="1" spans="1:3">
      <c r="A182" s="82">
        <v>2147399</v>
      </c>
      <c r="B182" s="85" t="s">
        <v>2205</v>
      </c>
      <c r="C182" s="83">
        <v>0</v>
      </c>
    </row>
    <row r="183" ht="22.5" customHeight="1" spans="1:3">
      <c r="A183" s="82">
        <v>215</v>
      </c>
      <c r="B183" s="84" t="s">
        <v>788</v>
      </c>
      <c r="C183" s="83">
        <f>C184</f>
        <v>0</v>
      </c>
    </row>
    <row r="184" ht="22.5" customHeight="1" spans="1:3">
      <c r="A184" s="82">
        <v>21562</v>
      </c>
      <c r="B184" s="84" t="s">
        <v>2206</v>
      </c>
      <c r="C184" s="83">
        <f>SUM(C185:C187)</f>
        <v>0</v>
      </c>
    </row>
    <row r="185" ht="22.5" customHeight="1" spans="1:3">
      <c r="A185" s="82">
        <v>2156201</v>
      </c>
      <c r="B185" s="85" t="s">
        <v>2207</v>
      </c>
      <c r="C185" s="83">
        <v>0</v>
      </c>
    </row>
    <row r="186" ht="22.5" customHeight="1" spans="1:3">
      <c r="A186" s="82">
        <v>2156202</v>
      </c>
      <c r="B186" s="85" t="s">
        <v>2208</v>
      </c>
      <c r="C186" s="83">
        <v>0</v>
      </c>
    </row>
    <row r="187" ht="22.5" customHeight="1" spans="1:3">
      <c r="A187" s="82">
        <v>2156299</v>
      </c>
      <c r="B187" s="85" t="s">
        <v>2209</v>
      </c>
      <c r="C187" s="83">
        <v>0</v>
      </c>
    </row>
    <row r="188" ht="22.5" customHeight="1" spans="1:3">
      <c r="A188" s="82">
        <v>217</v>
      </c>
      <c r="B188" s="84" t="s">
        <v>790</v>
      </c>
      <c r="C188" s="83">
        <f>C189</f>
        <v>0</v>
      </c>
    </row>
    <row r="189" ht="22.5" customHeight="1" spans="1:3">
      <c r="A189" s="82">
        <v>21704</v>
      </c>
      <c r="B189" s="84" t="s">
        <v>1634</v>
      </c>
      <c r="C189" s="83">
        <f>SUM(C190:C191)</f>
        <v>0</v>
      </c>
    </row>
    <row r="190" ht="22.5" customHeight="1" spans="1:3">
      <c r="A190" s="82">
        <v>2170402</v>
      </c>
      <c r="B190" s="85" t="s">
        <v>2210</v>
      </c>
      <c r="C190" s="83">
        <v>0</v>
      </c>
    </row>
    <row r="191" ht="22.5" customHeight="1" spans="1:3">
      <c r="A191" s="82">
        <v>2170403</v>
      </c>
      <c r="B191" s="85" t="s">
        <v>2211</v>
      </c>
      <c r="C191" s="83">
        <v>0</v>
      </c>
    </row>
    <row r="192" ht="22.5" customHeight="1" spans="1:3">
      <c r="A192" s="82">
        <v>229</v>
      </c>
      <c r="B192" s="84" t="s">
        <v>84</v>
      </c>
      <c r="C192" s="83">
        <f>SUM(C193,C197,C206:C207)</f>
        <v>85933</v>
      </c>
    </row>
    <row r="193" ht="22.5" customHeight="1" spans="1:3">
      <c r="A193" s="82">
        <v>22904</v>
      </c>
      <c r="B193" s="84" t="s">
        <v>2212</v>
      </c>
      <c r="C193" s="83">
        <f>SUM(C194:C196)</f>
        <v>85000</v>
      </c>
    </row>
    <row r="194" ht="22.5" customHeight="1" spans="1:3">
      <c r="A194" s="82">
        <v>2290401</v>
      </c>
      <c r="B194" s="85" t="s">
        <v>2213</v>
      </c>
      <c r="C194" s="83">
        <v>0</v>
      </c>
    </row>
    <row r="195" ht="22.5" customHeight="1" spans="1:3">
      <c r="A195" s="82">
        <v>2290402</v>
      </c>
      <c r="B195" s="85" t="s">
        <v>2214</v>
      </c>
      <c r="C195" s="83">
        <v>85000</v>
      </c>
    </row>
    <row r="196" ht="22.5" customHeight="1" spans="1:3">
      <c r="A196" s="82">
        <v>2290403</v>
      </c>
      <c r="B196" s="85" t="s">
        <v>2215</v>
      </c>
      <c r="C196" s="83">
        <v>0</v>
      </c>
    </row>
    <row r="197" ht="22.5" customHeight="1" spans="1:3">
      <c r="A197" s="82">
        <v>22908</v>
      </c>
      <c r="B197" s="84" t="s">
        <v>2216</v>
      </c>
      <c r="C197" s="83">
        <f>SUM(C198:C205)</f>
        <v>0</v>
      </c>
    </row>
    <row r="198" ht="22.5" customHeight="1" spans="1:3">
      <c r="A198" s="82">
        <v>2290802</v>
      </c>
      <c r="B198" s="85" t="s">
        <v>2217</v>
      </c>
      <c r="C198" s="83">
        <v>0</v>
      </c>
    </row>
    <row r="199" ht="22.5" customHeight="1" spans="1:3">
      <c r="A199" s="82">
        <v>2290803</v>
      </c>
      <c r="B199" s="85" t="s">
        <v>2218</v>
      </c>
      <c r="C199" s="83">
        <v>0</v>
      </c>
    </row>
    <row r="200" ht="22.5" customHeight="1" spans="1:3">
      <c r="A200" s="82">
        <v>2290804</v>
      </c>
      <c r="B200" s="85" t="s">
        <v>2219</v>
      </c>
      <c r="C200" s="83">
        <v>0</v>
      </c>
    </row>
    <row r="201" ht="22.5" customHeight="1" spans="1:3">
      <c r="A201" s="82">
        <v>2290805</v>
      </c>
      <c r="B201" s="85" t="s">
        <v>2220</v>
      </c>
      <c r="C201" s="83">
        <v>0</v>
      </c>
    </row>
    <row r="202" ht="22.5" customHeight="1" spans="1:3">
      <c r="A202" s="82">
        <v>2290806</v>
      </c>
      <c r="B202" s="85" t="s">
        <v>2221</v>
      </c>
      <c r="C202" s="83">
        <v>0</v>
      </c>
    </row>
    <row r="203" ht="22.5" customHeight="1" spans="1:3">
      <c r="A203" s="82">
        <v>2290807</v>
      </c>
      <c r="B203" s="85" t="s">
        <v>2222</v>
      </c>
      <c r="C203" s="83">
        <v>0</v>
      </c>
    </row>
    <row r="204" ht="22.5" customHeight="1" spans="1:3">
      <c r="A204" s="82">
        <v>2290808</v>
      </c>
      <c r="B204" s="85" t="s">
        <v>2223</v>
      </c>
      <c r="C204" s="83">
        <v>0</v>
      </c>
    </row>
    <row r="205" ht="22.5" customHeight="1" spans="1:3">
      <c r="A205" s="82">
        <v>2290899</v>
      </c>
      <c r="B205" s="85" t="s">
        <v>2224</v>
      </c>
      <c r="C205" s="83">
        <v>0</v>
      </c>
    </row>
    <row r="206" ht="22.5" customHeight="1" spans="1:3">
      <c r="A206" s="82">
        <v>22909</v>
      </c>
      <c r="B206" s="84" t="s">
        <v>2225</v>
      </c>
      <c r="C206" s="83">
        <v>0</v>
      </c>
    </row>
    <row r="207" ht="22.5" customHeight="1" spans="1:3">
      <c r="A207" s="82">
        <v>22960</v>
      </c>
      <c r="B207" s="84" t="s">
        <v>2226</v>
      </c>
      <c r="C207" s="83">
        <f>SUM(C208:C218)</f>
        <v>933</v>
      </c>
    </row>
    <row r="208" ht="22.5" customHeight="1" spans="1:3">
      <c r="A208" s="82">
        <v>2296001</v>
      </c>
      <c r="B208" s="85" t="s">
        <v>2227</v>
      </c>
      <c r="C208" s="83">
        <v>0</v>
      </c>
    </row>
    <row r="209" ht="22.5" customHeight="1" spans="1:3">
      <c r="A209" s="82">
        <v>2296002</v>
      </c>
      <c r="B209" s="85" t="s">
        <v>2228</v>
      </c>
      <c r="C209" s="83">
        <v>314</v>
      </c>
    </row>
    <row r="210" ht="22.5" customHeight="1" spans="1:3">
      <c r="A210" s="82">
        <v>2296003</v>
      </c>
      <c r="B210" s="85" t="s">
        <v>2229</v>
      </c>
      <c r="C210" s="83">
        <v>88</v>
      </c>
    </row>
    <row r="211" ht="22.5" customHeight="1" spans="1:3">
      <c r="A211" s="82">
        <v>2296004</v>
      </c>
      <c r="B211" s="85" t="s">
        <v>2230</v>
      </c>
      <c r="C211" s="83">
        <v>26</v>
      </c>
    </row>
    <row r="212" ht="22.5" customHeight="1" spans="1:3">
      <c r="A212" s="82">
        <v>2296005</v>
      </c>
      <c r="B212" s="85" t="s">
        <v>2231</v>
      </c>
      <c r="C212" s="83">
        <v>0</v>
      </c>
    </row>
    <row r="213" ht="22.5" customHeight="1" spans="1:3">
      <c r="A213" s="82">
        <v>2296006</v>
      </c>
      <c r="B213" s="85" t="s">
        <v>2232</v>
      </c>
      <c r="C213" s="83">
        <v>170</v>
      </c>
    </row>
    <row r="214" ht="22.5" customHeight="1" spans="1:3">
      <c r="A214" s="82">
        <v>2296010</v>
      </c>
      <c r="B214" s="85" t="s">
        <v>2233</v>
      </c>
      <c r="C214" s="83">
        <v>0</v>
      </c>
    </row>
    <row r="215" ht="22.5" customHeight="1" spans="1:3">
      <c r="A215" s="82">
        <v>2296011</v>
      </c>
      <c r="B215" s="85" t="s">
        <v>2234</v>
      </c>
      <c r="C215" s="83">
        <v>0</v>
      </c>
    </row>
    <row r="216" ht="22.5" customHeight="1" spans="1:3">
      <c r="A216" s="82">
        <v>2296012</v>
      </c>
      <c r="B216" s="85" t="s">
        <v>2235</v>
      </c>
      <c r="C216" s="83">
        <v>0</v>
      </c>
    </row>
    <row r="217" ht="22.5" customHeight="1" spans="1:3">
      <c r="A217" s="82">
        <v>2296013</v>
      </c>
      <c r="B217" s="85" t="s">
        <v>2236</v>
      </c>
      <c r="C217" s="83">
        <v>244</v>
      </c>
    </row>
    <row r="218" ht="22.5" customHeight="1" spans="1:3">
      <c r="A218" s="82">
        <v>2296099</v>
      </c>
      <c r="B218" s="85" t="s">
        <v>2237</v>
      </c>
      <c r="C218" s="83">
        <v>91</v>
      </c>
    </row>
    <row r="219" ht="22.5" customHeight="1" spans="1:3">
      <c r="A219" s="82">
        <v>232</v>
      </c>
      <c r="B219" s="84" t="s">
        <v>2238</v>
      </c>
      <c r="C219" s="83">
        <f>C220</f>
        <v>4913</v>
      </c>
    </row>
    <row r="220" ht="22.5" customHeight="1" spans="1:3">
      <c r="A220" s="82">
        <v>23204</v>
      </c>
      <c r="B220" s="84" t="s">
        <v>2239</v>
      </c>
      <c r="C220" s="83">
        <f>SUM(C221:C236)</f>
        <v>4913</v>
      </c>
    </row>
    <row r="221" ht="22.5" customHeight="1" spans="1:3">
      <c r="A221" s="82">
        <v>2320401</v>
      </c>
      <c r="B221" s="85" t="s">
        <v>2240</v>
      </c>
      <c r="C221" s="83">
        <v>0</v>
      </c>
    </row>
    <row r="222" ht="22.5" customHeight="1" spans="1:3">
      <c r="A222" s="82">
        <v>2320402</v>
      </c>
      <c r="B222" s="85" t="s">
        <v>2241</v>
      </c>
      <c r="C222" s="83">
        <v>0</v>
      </c>
    </row>
    <row r="223" ht="22.5" customHeight="1" spans="1:3">
      <c r="A223" s="82">
        <v>2320405</v>
      </c>
      <c r="B223" s="85" t="s">
        <v>2242</v>
      </c>
      <c r="C223" s="83">
        <v>0</v>
      </c>
    </row>
    <row r="224" ht="22.5" customHeight="1" spans="1:3">
      <c r="A224" s="82">
        <v>2320411</v>
      </c>
      <c r="B224" s="85" t="s">
        <v>2243</v>
      </c>
      <c r="C224" s="83">
        <v>3603</v>
      </c>
    </row>
    <row r="225" ht="22.5" customHeight="1" spans="1:3">
      <c r="A225" s="82">
        <v>2320413</v>
      </c>
      <c r="B225" s="85" t="s">
        <v>2244</v>
      </c>
      <c r="C225" s="83">
        <v>0</v>
      </c>
    </row>
    <row r="226" ht="22.5" customHeight="1" spans="1:3">
      <c r="A226" s="82">
        <v>2320414</v>
      </c>
      <c r="B226" s="85" t="s">
        <v>2245</v>
      </c>
      <c r="C226" s="83">
        <v>0</v>
      </c>
    </row>
    <row r="227" ht="22.5" customHeight="1" spans="1:3">
      <c r="A227" s="82">
        <v>2320416</v>
      </c>
      <c r="B227" s="85" t="s">
        <v>2246</v>
      </c>
      <c r="C227" s="83">
        <v>0</v>
      </c>
    </row>
    <row r="228" ht="22.5" customHeight="1" spans="1:3">
      <c r="A228" s="82">
        <v>2320417</v>
      </c>
      <c r="B228" s="85" t="s">
        <v>2247</v>
      </c>
      <c r="C228" s="83">
        <v>0</v>
      </c>
    </row>
    <row r="229" ht="22.5" customHeight="1" spans="1:3">
      <c r="A229" s="82">
        <v>2320418</v>
      </c>
      <c r="B229" s="85" t="s">
        <v>2248</v>
      </c>
      <c r="C229" s="83">
        <v>0</v>
      </c>
    </row>
    <row r="230" ht="22.5" customHeight="1" spans="1:3">
      <c r="A230" s="82">
        <v>2320419</v>
      </c>
      <c r="B230" s="85" t="s">
        <v>2249</v>
      </c>
      <c r="C230" s="83">
        <v>0</v>
      </c>
    </row>
    <row r="231" ht="22.5" customHeight="1" spans="1:3">
      <c r="A231" s="82">
        <v>2320420</v>
      </c>
      <c r="B231" s="85" t="s">
        <v>2250</v>
      </c>
      <c r="C231" s="83">
        <v>0</v>
      </c>
    </row>
    <row r="232" ht="22.5" customHeight="1" spans="1:3">
      <c r="A232" s="82">
        <v>2320431</v>
      </c>
      <c r="B232" s="85" t="s">
        <v>2251</v>
      </c>
      <c r="C232" s="83">
        <v>959</v>
      </c>
    </row>
    <row r="233" ht="22.5" customHeight="1" spans="1:3">
      <c r="A233" s="82">
        <v>2320432</v>
      </c>
      <c r="B233" s="85" t="s">
        <v>2252</v>
      </c>
      <c r="C233" s="83">
        <v>0</v>
      </c>
    </row>
    <row r="234" ht="22.5" customHeight="1" spans="1:3">
      <c r="A234" s="82">
        <v>2320433</v>
      </c>
      <c r="B234" s="85" t="s">
        <v>2253</v>
      </c>
      <c r="C234" s="83">
        <v>351</v>
      </c>
    </row>
    <row r="235" ht="22.5" customHeight="1" spans="1:3">
      <c r="A235" s="82">
        <v>2320498</v>
      </c>
      <c r="B235" s="85" t="s">
        <v>2254</v>
      </c>
      <c r="C235" s="83">
        <v>0</v>
      </c>
    </row>
    <row r="236" ht="22.5" customHeight="1" spans="1:3">
      <c r="A236" s="82">
        <v>2320499</v>
      </c>
      <c r="B236" s="85" t="s">
        <v>2255</v>
      </c>
      <c r="C236" s="83">
        <v>0</v>
      </c>
    </row>
    <row r="237" ht="22.5" customHeight="1" spans="1:3">
      <c r="A237" s="82">
        <v>233</v>
      </c>
      <c r="B237" s="84" t="s">
        <v>2256</v>
      </c>
      <c r="C237" s="83">
        <f>C238</f>
        <v>0</v>
      </c>
    </row>
    <row r="238" ht="22.5" customHeight="1" spans="1:3">
      <c r="A238" s="82">
        <v>23304</v>
      </c>
      <c r="B238" s="84" t="s">
        <v>2257</v>
      </c>
      <c r="C238" s="83">
        <f>SUM(C239:C254)</f>
        <v>0</v>
      </c>
    </row>
    <row r="239" ht="22.5" customHeight="1" spans="1:3">
      <c r="A239" s="82">
        <v>2330401</v>
      </c>
      <c r="B239" s="85" t="s">
        <v>2258</v>
      </c>
      <c r="C239" s="83">
        <v>0</v>
      </c>
    </row>
    <row r="240" ht="22.5" customHeight="1" spans="1:3">
      <c r="A240" s="82">
        <v>2330402</v>
      </c>
      <c r="B240" s="85" t="s">
        <v>2259</v>
      </c>
      <c r="C240" s="83">
        <v>0</v>
      </c>
    </row>
    <row r="241" ht="22.5" customHeight="1" spans="1:3">
      <c r="A241" s="82">
        <v>2330405</v>
      </c>
      <c r="B241" s="85" t="s">
        <v>2260</v>
      </c>
      <c r="C241" s="83">
        <v>0</v>
      </c>
    </row>
    <row r="242" ht="22.5" customHeight="1" spans="1:3">
      <c r="A242" s="82">
        <v>2330411</v>
      </c>
      <c r="B242" s="85" t="s">
        <v>2261</v>
      </c>
      <c r="C242" s="83">
        <v>0</v>
      </c>
    </row>
    <row r="243" ht="22.5" customHeight="1" spans="1:3">
      <c r="A243" s="82">
        <v>2330413</v>
      </c>
      <c r="B243" s="85" t="s">
        <v>2262</v>
      </c>
      <c r="C243" s="83">
        <v>0</v>
      </c>
    </row>
    <row r="244" ht="22.5" customHeight="1" spans="1:3">
      <c r="A244" s="82">
        <v>2330414</v>
      </c>
      <c r="B244" s="85" t="s">
        <v>2263</v>
      </c>
      <c r="C244" s="83">
        <v>0</v>
      </c>
    </row>
    <row r="245" ht="22.5" customHeight="1" spans="1:3">
      <c r="A245" s="82">
        <v>2330416</v>
      </c>
      <c r="B245" s="85" t="s">
        <v>2264</v>
      </c>
      <c r="C245" s="83">
        <v>0</v>
      </c>
    </row>
    <row r="246" ht="22.5" customHeight="1" spans="1:3">
      <c r="A246" s="82">
        <v>2330417</v>
      </c>
      <c r="B246" s="85" t="s">
        <v>2265</v>
      </c>
      <c r="C246" s="83">
        <v>0</v>
      </c>
    </row>
    <row r="247" ht="22.5" customHeight="1" spans="1:3">
      <c r="A247" s="82">
        <v>2330418</v>
      </c>
      <c r="B247" s="85" t="s">
        <v>2266</v>
      </c>
      <c r="C247" s="83">
        <v>0</v>
      </c>
    </row>
    <row r="248" ht="22.5" customHeight="1" spans="1:3">
      <c r="A248" s="82">
        <v>2330419</v>
      </c>
      <c r="B248" s="85" t="s">
        <v>2267</v>
      </c>
      <c r="C248" s="83">
        <v>0</v>
      </c>
    </row>
    <row r="249" ht="22.5" customHeight="1" spans="1:3">
      <c r="A249" s="82">
        <v>2330420</v>
      </c>
      <c r="B249" s="85" t="s">
        <v>2268</v>
      </c>
      <c r="C249" s="83">
        <v>0</v>
      </c>
    </row>
    <row r="250" ht="22.5" customHeight="1" spans="1:3">
      <c r="A250" s="82">
        <v>2330431</v>
      </c>
      <c r="B250" s="85" t="s">
        <v>2269</v>
      </c>
      <c r="C250" s="83">
        <v>0</v>
      </c>
    </row>
    <row r="251" ht="22.5" customHeight="1" spans="1:3">
      <c r="A251" s="82">
        <v>2330432</v>
      </c>
      <c r="B251" s="85" t="s">
        <v>2270</v>
      </c>
      <c r="C251" s="83">
        <v>0</v>
      </c>
    </row>
    <row r="252" ht="22.5" customHeight="1" spans="1:3">
      <c r="A252" s="82">
        <v>2330433</v>
      </c>
      <c r="B252" s="85" t="s">
        <v>2271</v>
      </c>
      <c r="C252" s="83">
        <v>0</v>
      </c>
    </row>
    <row r="253" ht="22.5" customHeight="1" spans="1:3">
      <c r="A253" s="82">
        <v>2330498</v>
      </c>
      <c r="B253" s="85" t="s">
        <v>2272</v>
      </c>
      <c r="C253" s="83">
        <v>0</v>
      </c>
    </row>
    <row r="254" ht="22.5" customHeight="1" spans="1:3">
      <c r="A254" s="82">
        <v>2330499</v>
      </c>
      <c r="B254" s="85" t="s">
        <v>2273</v>
      </c>
      <c r="C254" s="83">
        <v>0</v>
      </c>
    </row>
    <row r="255" ht="22.5" customHeight="1" spans="1:3">
      <c r="A255" s="82">
        <v>234</v>
      </c>
      <c r="B255" s="116" t="s">
        <v>2274</v>
      </c>
      <c r="C255" s="83">
        <f>SUM(C256,C269)</f>
        <v>0</v>
      </c>
    </row>
    <row r="256" ht="22.5" customHeight="1" spans="1:3">
      <c r="A256" s="82">
        <v>23401</v>
      </c>
      <c r="B256" s="116" t="s">
        <v>1804</v>
      </c>
      <c r="C256" s="83">
        <f>SUM(C257:C268)</f>
        <v>0</v>
      </c>
    </row>
    <row r="257" ht="22.5" customHeight="1" spans="1:3">
      <c r="A257" s="82">
        <v>2340101</v>
      </c>
      <c r="B257" s="82" t="s">
        <v>2275</v>
      </c>
      <c r="C257" s="83">
        <v>0</v>
      </c>
    </row>
    <row r="258" ht="22.5" customHeight="1" spans="1:3">
      <c r="A258" s="82">
        <v>2340102</v>
      </c>
      <c r="B258" s="82" t="s">
        <v>2276</v>
      </c>
      <c r="C258" s="83">
        <v>0</v>
      </c>
    </row>
    <row r="259" ht="22.5" customHeight="1" spans="1:3">
      <c r="A259" s="82">
        <v>2340103</v>
      </c>
      <c r="B259" s="82" t="s">
        <v>2277</v>
      </c>
      <c r="C259" s="83">
        <v>0</v>
      </c>
    </row>
    <row r="260" ht="22.5" customHeight="1" spans="1:3">
      <c r="A260" s="82">
        <v>2340104</v>
      </c>
      <c r="B260" s="82" t="s">
        <v>2278</v>
      </c>
      <c r="C260" s="83">
        <v>0</v>
      </c>
    </row>
    <row r="261" ht="22.5" customHeight="1" spans="1:3">
      <c r="A261" s="82">
        <v>2340105</v>
      </c>
      <c r="B261" s="82" t="s">
        <v>2279</v>
      </c>
      <c r="C261" s="83">
        <v>0</v>
      </c>
    </row>
    <row r="262" ht="22.5" customHeight="1" spans="1:3">
      <c r="A262" s="82">
        <v>2340106</v>
      </c>
      <c r="B262" s="82" t="s">
        <v>2280</v>
      </c>
      <c r="C262" s="83">
        <v>0</v>
      </c>
    </row>
    <row r="263" ht="22.5" customHeight="1" spans="1:3">
      <c r="A263" s="82">
        <v>2340107</v>
      </c>
      <c r="B263" s="82" t="s">
        <v>2281</v>
      </c>
      <c r="C263" s="83">
        <v>0</v>
      </c>
    </row>
    <row r="264" ht="22.5" customHeight="1" spans="1:3">
      <c r="A264" s="82">
        <v>2340108</v>
      </c>
      <c r="B264" s="82" t="s">
        <v>2282</v>
      </c>
      <c r="C264" s="83">
        <v>0</v>
      </c>
    </row>
    <row r="265" ht="22.5" customHeight="1" spans="1:3">
      <c r="A265" s="82">
        <v>2340109</v>
      </c>
      <c r="B265" s="82" t="s">
        <v>2283</v>
      </c>
      <c r="C265" s="83">
        <v>0</v>
      </c>
    </row>
    <row r="266" ht="22.5" customHeight="1" spans="1:3">
      <c r="A266" s="82">
        <v>2340110</v>
      </c>
      <c r="B266" s="82" t="s">
        <v>2284</v>
      </c>
      <c r="C266" s="83">
        <v>0</v>
      </c>
    </row>
    <row r="267" ht="22.5" customHeight="1" spans="1:3">
      <c r="A267" s="82">
        <v>2340111</v>
      </c>
      <c r="B267" s="82" t="s">
        <v>2285</v>
      </c>
      <c r="C267" s="83">
        <v>0</v>
      </c>
    </row>
    <row r="268" ht="22.5" customHeight="1" spans="1:3">
      <c r="A268" s="82">
        <v>2340199</v>
      </c>
      <c r="B268" s="82" t="s">
        <v>2286</v>
      </c>
      <c r="C268" s="83">
        <v>0</v>
      </c>
    </row>
    <row r="269" ht="22.5" customHeight="1" spans="1:3">
      <c r="A269" s="82">
        <v>23402</v>
      </c>
      <c r="B269" s="116" t="s">
        <v>2287</v>
      </c>
      <c r="C269" s="83">
        <f>SUM(C270:C275)</f>
        <v>0</v>
      </c>
    </row>
    <row r="270" ht="22.5" customHeight="1" spans="1:3">
      <c r="A270" s="82">
        <v>2340201</v>
      </c>
      <c r="B270" s="82" t="s">
        <v>1595</v>
      </c>
      <c r="C270" s="83">
        <v>0</v>
      </c>
    </row>
    <row r="271" ht="22.5" customHeight="1" spans="1:3">
      <c r="A271" s="82">
        <v>2340202</v>
      </c>
      <c r="B271" s="82" t="s">
        <v>1638</v>
      </c>
      <c r="C271" s="83">
        <v>0</v>
      </c>
    </row>
    <row r="272" ht="22.5" customHeight="1" spans="1:3">
      <c r="A272" s="82">
        <v>2340203</v>
      </c>
      <c r="B272" s="82" t="s">
        <v>1500</v>
      </c>
      <c r="C272" s="83">
        <v>0</v>
      </c>
    </row>
    <row r="273" ht="22.5" customHeight="1" spans="1:3">
      <c r="A273" s="82">
        <v>2340204</v>
      </c>
      <c r="B273" s="82" t="s">
        <v>2288</v>
      </c>
      <c r="C273" s="83">
        <v>0</v>
      </c>
    </row>
    <row r="274" ht="22.5" customHeight="1" spans="1:3">
      <c r="A274" s="82">
        <v>2340205</v>
      </c>
      <c r="B274" s="82" t="s">
        <v>2289</v>
      </c>
      <c r="C274" s="83">
        <v>0</v>
      </c>
    </row>
    <row r="275" ht="22.5" customHeight="1" spans="1:3">
      <c r="A275" s="82">
        <v>2340299</v>
      </c>
      <c r="B275" s="82" t="s">
        <v>2290</v>
      </c>
      <c r="C275" s="83">
        <v>0</v>
      </c>
    </row>
  </sheetData>
  <mergeCells count="1">
    <mergeCell ref="A1:C1"/>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C275"/>
  <sheetViews>
    <sheetView topLeftCell="A11" workbookViewId="0">
      <selection activeCell="B12" sqref="B12"/>
    </sheetView>
  </sheetViews>
  <sheetFormatPr defaultColWidth="9" defaultRowHeight="14.25" outlineLevelCol="2"/>
  <cols>
    <col min="2" max="2" width="50.625" customWidth="1"/>
    <col min="3" max="3" width="35.875" customWidth="1"/>
  </cols>
  <sheetData>
    <row r="1" ht="22.5" spans="1:3">
      <c r="A1" s="79" t="s">
        <v>2291</v>
      </c>
      <c r="B1" s="79"/>
      <c r="C1" s="79"/>
    </row>
    <row r="2" ht="21.75" customHeight="1" spans="1:3">
      <c r="A2" s="114"/>
      <c r="B2" s="114"/>
      <c r="C2" s="115" t="s">
        <v>106</v>
      </c>
    </row>
    <row r="3" ht="22.5" customHeight="1" spans="1:3">
      <c r="A3" s="81" t="s">
        <v>107</v>
      </c>
      <c r="B3" s="81" t="s">
        <v>108</v>
      </c>
      <c r="C3" s="81" t="s">
        <v>29</v>
      </c>
    </row>
    <row r="4" ht="22.5" customHeight="1" spans="1:3">
      <c r="A4" s="116"/>
      <c r="B4" s="81" t="s">
        <v>2054</v>
      </c>
      <c r="C4" s="83">
        <f>SUM(C5,C13,C29,C41,C52,C107,C131,C183,C188,C192,C219,C237,C255)</f>
        <v>218382</v>
      </c>
    </row>
    <row r="5" ht="22.5" customHeight="1" spans="1:3">
      <c r="A5" s="82">
        <v>206</v>
      </c>
      <c r="B5" s="84" t="s">
        <v>780</v>
      </c>
      <c r="C5" s="83">
        <f>C6</f>
        <v>0</v>
      </c>
    </row>
    <row r="6" ht="22.5" customHeight="1" spans="1:3">
      <c r="A6" s="82">
        <v>20610</v>
      </c>
      <c r="B6" s="84" t="s">
        <v>2055</v>
      </c>
      <c r="C6" s="83">
        <f>SUM(C7:C12)</f>
        <v>0</v>
      </c>
    </row>
    <row r="7" ht="22.5" customHeight="1" spans="1:3">
      <c r="A7" s="82">
        <v>2061001</v>
      </c>
      <c r="B7" s="85" t="s">
        <v>2056</v>
      </c>
      <c r="C7" s="83">
        <v>0</v>
      </c>
    </row>
    <row r="8" ht="22.5" customHeight="1" spans="1:3">
      <c r="A8" s="82">
        <v>2061002</v>
      </c>
      <c r="B8" s="85" t="s">
        <v>2057</v>
      </c>
      <c r="C8" s="83">
        <v>0</v>
      </c>
    </row>
    <row r="9" ht="22.5" customHeight="1" spans="1:3">
      <c r="A9" s="82">
        <v>2061003</v>
      </c>
      <c r="B9" s="85" t="s">
        <v>2058</v>
      </c>
      <c r="C9" s="83">
        <v>0</v>
      </c>
    </row>
    <row r="10" ht="22.5" customHeight="1" spans="1:3">
      <c r="A10" s="82">
        <v>2061004</v>
      </c>
      <c r="B10" s="85" t="s">
        <v>2059</v>
      </c>
      <c r="C10" s="83">
        <v>0</v>
      </c>
    </row>
    <row r="11" ht="22.5" customHeight="1" spans="1:3">
      <c r="A11" s="82">
        <v>2061005</v>
      </c>
      <c r="B11" s="85" t="s">
        <v>2060</v>
      </c>
      <c r="C11" s="83">
        <v>0</v>
      </c>
    </row>
    <row r="12" ht="22.5" customHeight="1" spans="1:3">
      <c r="A12" s="82">
        <v>2061099</v>
      </c>
      <c r="B12" s="85" t="s">
        <v>2061</v>
      </c>
      <c r="C12" s="83">
        <v>0</v>
      </c>
    </row>
    <row r="13" ht="22.5" customHeight="1" spans="1:3">
      <c r="A13" s="82">
        <v>207</v>
      </c>
      <c r="B13" s="84" t="s">
        <v>781</v>
      </c>
      <c r="C13" s="83">
        <f>SUM(C14,C20,C26)</f>
        <v>11</v>
      </c>
    </row>
    <row r="14" ht="22.5" customHeight="1" spans="1:3">
      <c r="A14" s="82">
        <v>20707</v>
      </c>
      <c r="B14" s="84" t="s">
        <v>2062</v>
      </c>
      <c r="C14" s="83">
        <f>SUM(C15:C19)</f>
        <v>11</v>
      </c>
    </row>
    <row r="15" ht="22.5" customHeight="1" spans="1:3">
      <c r="A15" s="82">
        <v>2070701</v>
      </c>
      <c r="B15" s="85" t="s">
        <v>2063</v>
      </c>
      <c r="C15" s="83">
        <v>2</v>
      </c>
    </row>
    <row r="16" ht="22.5" customHeight="1" spans="1:3">
      <c r="A16" s="82">
        <v>2070702</v>
      </c>
      <c r="B16" s="85" t="s">
        <v>2064</v>
      </c>
      <c r="C16" s="83">
        <v>0</v>
      </c>
    </row>
    <row r="17" ht="22.5" customHeight="1" spans="1:3">
      <c r="A17" s="82">
        <v>2070703</v>
      </c>
      <c r="B17" s="85" t="s">
        <v>2065</v>
      </c>
      <c r="C17" s="83">
        <v>0</v>
      </c>
    </row>
    <row r="18" ht="22.5" customHeight="1" spans="1:3">
      <c r="A18" s="82">
        <v>2070704</v>
      </c>
      <c r="B18" s="85" t="s">
        <v>2066</v>
      </c>
      <c r="C18" s="83">
        <v>0</v>
      </c>
    </row>
    <row r="19" ht="22.5" customHeight="1" spans="1:3">
      <c r="A19" s="82">
        <v>2070799</v>
      </c>
      <c r="B19" s="85" t="s">
        <v>2067</v>
      </c>
      <c r="C19" s="83">
        <v>9</v>
      </c>
    </row>
    <row r="20" ht="22.5" customHeight="1" spans="1:3">
      <c r="A20" s="82">
        <v>20709</v>
      </c>
      <c r="B20" s="84" t="s">
        <v>2068</v>
      </c>
      <c r="C20" s="83">
        <f>SUM(C21:C25)</f>
        <v>0</v>
      </c>
    </row>
    <row r="21" ht="22.5" customHeight="1" spans="1:3">
      <c r="A21" s="82">
        <v>2070901</v>
      </c>
      <c r="B21" s="85" t="s">
        <v>2069</v>
      </c>
      <c r="C21" s="83">
        <v>0</v>
      </c>
    </row>
    <row r="22" ht="22.5" customHeight="1" spans="1:3">
      <c r="A22" s="82">
        <v>2070902</v>
      </c>
      <c r="B22" s="85" t="s">
        <v>2070</v>
      </c>
      <c r="C22" s="83">
        <v>0</v>
      </c>
    </row>
    <row r="23" ht="22.5" customHeight="1" spans="1:3">
      <c r="A23" s="82">
        <v>2070903</v>
      </c>
      <c r="B23" s="85" t="s">
        <v>2071</v>
      </c>
      <c r="C23" s="83">
        <v>0</v>
      </c>
    </row>
    <row r="24" ht="22.5" customHeight="1" spans="1:3">
      <c r="A24" s="82">
        <v>2070904</v>
      </c>
      <c r="B24" s="85" t="s">
        <v>2072</v>
      </c>
      <c r="C24" s="83">
        <v>0</v>
      </c>
    </row>
    <row r="25" ht="22.5" customHeight="1" spans="1:3">
      <c r="A25" s="82">
        <v>2070999</v>
      </c>
      <c r="B25" s="85" t="s">
        <v>2073</v>
      </c>
      <c r="C25" s="83">
        <v>0</v>
      </c>
    </row>
    <row r="26" ht="22.5" customHeight="1" spans="1:3">
      <c r="A26" s="82">
        <v>20710</v>
      </c>
      <c r="B26" s="84" t="s">
        <v>2074</v>
      </c>
      <c r="C26" s="83">
        <f>SUM(C27:C28)</f>
        <v>0</v>
      </c>
    </row>
    <row r="27" ht="22.5" customHeight="1" spans="1:3">
      <c r="A27" s="82">
        <v>2071001</v>
      </c>
      <c r="B27" s="85" t="s">
        <v>2075</v>
      </c>
      <c r="C27" s="83">
        <v>0</v>
      </c>
    </row>
    <row r="28" ht="22.5" customHeight="1" spans="1:3">
      <c r="A28" s="82">
        <v>2071099</v>
      </c>
      <c r="B28" s="85" t="s">
        <v>2076</v>
      </c>
      <c r="C28" s="83">
        <v>0</v>
      </c>
    </row>
    <row r="29" ht="22.5" customHeight="1" spans="1:3">
      <c r="A29" s="82">
        <v>208</v>
      </c>
      <c r="B29" s="84" t="s">
        <v>782</v>
      </c>
      <c r="C29" s="83">
        <f>SUM(C30,C34,C38)</f>
        <v>2732</v>
      </c>
    </row>
    <row r="30" ht="22.5" customHeight="1" spans="1:3">
      <c r="A30" s="82">
        <v>20822</v>
      </c>
      <c r="B30" s="84" t="s">
        <v>2077</v>
      </c>
      <c r="C30" s="83">
        <f>SUM(C31:C33)</f>
        <v>2702</v>
      </c>
    </row>
    <row r="31" ht="22.5" customHeight="1" spans="1:3">
      <c r="A31" s="82">
        <v>2082201</v>
      </c>
      <c r="B31" s="85" t="s">
        <v>2078</v>
      </c>
      <c r="C31" s="83">
        <v>1211</v>
      </c>
    </row>
    <row r="32" ht="22.5" customHeight="1" spans="1:3">
      <c r="A32" s="82">
        <v>2082202</v>
      </c>
      <c r="B32" s="85" t="s">
        <v>2079</v>
      </c>
      <c r="C32" s="83">
        <v>1491</v>
      </c>
    </row>
    <row r="33" ht="22.5" customHeight="1" spans="1:3">
      <c r="A33" s="82">
        <v>2082299</v>
      </c>
      <c r="B33" s="85" t="s">
        <v>2080</v>
      </c>
      <c r="C33" s="83">
        <v>0</v>
      </c>
    </row>
    <row r="34" ht="22.5" customHeight="1" spans="1:3">
      <c r="A34" s="82">
        <v>20823</v>
      </c>
      <c r="B34" s="84" t="s">
        <v>2081</v>
      </c>
      <c r="C34" s="83">
        <f>SUM(C35:C37)</f>
        <v>30</v>
      </c>
    </row>
    <row r="35" ht="22.5" customHeight="1" spans="1:3">
      <c r="A35" s="82">
        <v>2082301</v>
      </c>
      <c r="B35" s="85" t="s">
        <v>2078</v>
      </c>
      <c r="C35" s="83">
        <v>0</v>
      </c>
    </row>
    <row r="36" ht="22.5" customHeight="1" spans="1:3">
      <c r="A36" s="82">
        <v>2082302</v>
      </c>
      <c r="B36" s="85" t="s">
        <v>2079</v>
      </c>
      <c r="C36" s="83">
        <v>30</v>
      </c>
    </row>
    <row r="37" ht="22.5" customHeight="1" spans="1:3">
      <c r="A37" s="82">
        <v>2082399</v>
      </c>
      <c r="B37" s="85" t="s">
        <v>2082</v>
      </c>
      <c r="C37" s="83">
        <v>0</v>
      </c>
    </row>
    <row r="38" ht="22.5" customHeight="1" spans="1:3">
      <c r="A38" s="82">
        <v>20829</v>
      </c>
      <c r="B38" s="84" t="s">
        <v>2083</v>
      </c>
      <c r="C38" s="83">
        <f>SUM(C39:C40)</f>
        <v>0</v>
      </c>
    </row>
    <row r="39" ht="22.5" customHeight="1" spans="1:3">
      <c r="A39" s="82">
        <v>2082901</v>
      </c>
      <c r="B39" s="85" t="s">
        <v>2079</v>
      </c>
      <c r="C39" s="83">
        <v>0</v>
      </c>
    </row>
    <row r="40" ht="22.5" customHeight="1" spans="1:3">
      <c r="A40" s="82">
        <v>2082999</v>
      </c>
      <c r="B40" s="85" t="s">
        <v>2084</v>
      </c>
      <c r="C40" s="83">
        <v>0</v>
      </c>
    </row>
    <row r="41" ht="22.5" customHeight="1" spans="1:3">
      <c r="A41" s="82">
        <v>211</v>
      </c>
      <c r="B41" s="84" t="s">
        <v>784</v>
      </c>
      <c r="C41" s="83">
        <f>SUM(C42,C47)</f>
        <v>0</v>
      </c>
    </row>
    <row r="42" ht="22.5" customHeight="1" spans="1:3">
      <c r="A42" s="82">
        <v>21160</v>
      </c>
      <c r="B42" s="84" t="s">
        <v>2085</v>
      </c>
      <c r="C42" s="83">
        <f>SUM(C43:C46)</f>
        <v>0</v>
      </c>
    </row>
    <row r="43" ht="22.5" customHeight="1" spans="1:3">
      <c r="A43" s="82">
        <v>2116001</v>
      </c>
      <c r="B43" s="85" t="s">
        <v>2086</v>
      </c>
      <c r="C43" s="83">
        <v>0</v>
      </c>
    </row>
    <row r="44" ht="22.5" customHeight="1" spans="1:3">
      <c r="A44" s="82">
        <v>2116002</v>
      </c>
      <c r="B44" s="85" t="s">
        <v>2087</v>
      </c>
      <c r="C44" s="83">
        <v>0</v>
      </c>
    </row>
    <row r="45" ht="22.5" customHeight="1" spans="1:3">
      <c r="A45" s="82">
        <v>2116003</v>
      </c>
      <c r="B45" s="85" t="s">
        <v>2088</v>
      </c>
      <c r="C45" s="83">
        <v>0</v>
      </c>
    </row>
    <row r="46" ht="22.5" customHeight="1" spans="1:3">
      <c r="A46" s="82">
        <v>2116099</v>
      </c>
      <c r="B46" s="85" t="s">
        <v>2089</v>
      </c>
      <c r="C46" s="83">
        <v>0</v>
      </c>
    </row>
    <row r="47" ht="22.5" customHeight="1" spans="1:3">
      <c r="A47" s="82">
        <v>21161</v>
      </c>
      <c r="B47" s="84" t="s">
        <v>2090</v>
      </c>
      <c r="C47" s="83">
        <f>SUM(C48:C51)</f>
        <v>0</v>
      </c>
    </row>
    <row r="48" ht="22.5" customHeight="1" spans="1:3">
      <c r="A48" s="82">
        <v>2116101</v>
      </c>
      <c r="B48" s="85" t="s">
        <v>2091</v>
      </c>
      <c r="C48" s="83">
        <v>0</v>
      </c>
    </row>
    <row r="49" ht="22.5" customHeight="1" spans="1:3">
      <c r="A49" s="82">
        <v>2116102</v>
      </c>
      <c r="B49" s="85" t="s">
        <v>2092</v>
      </c>
      <c r="C49" s="83">
        <v>0</v>
      </c>
    </row>
    <row r="50" ht="22.5" customHeight="1" spans="1:3">
      <c r="A50" s="82">
        <v>2116103</v>
      </c>
      <c r="B50" s="85" t="s">
        <v>2093</v>
      </c>
      <c r="C50" s="83">
        <v>0</v>
      </c>
    </row>
    <row r="51" ht="22.5" customHeight="1" spans="1:3">
      <c r="A51" s="82">
        <v>2116104</v>
      </c>
      <c r="B51" s="85" t="s">
        <v>2094</v>
      </c>
      <c r="C51" s="83">
        <v>0</v>
      </c>
    </row>
    <row r="52" ht="22.5" customHeight="1" spans="1:3">
      <c r="A52" s="82">
        <v>212</v>
      </c>
      <c r="B52" s="84" t="s">
        <v>785</v>
      </c>
      <c r="C52" s="83">
        <f>SUM(C53,C66,C70:C71,C77,C81,C85,C89,C95,C98)</f>
        <v>124793</v>
      </c>
    </row>
    <row r="53" ht="22.5" customHeight="1" spans="1:3">
      <c r="A53" s="82">
        <v>21208</v>
      </c>
      <c r="B53" s="84" t="s">
        <v>2095</v>
      </c>
      <c r="C53" s="83">
        <f>SUM(C54:C65)</f>
        <v>123249</v>
      </c>
    </row>
    <row r="54" ht="22.5" customHeight="1" spans="1:3">
      <c r="A54" s="82">
        <v>2120801</v>
      </c>
      <c r="B54" s="85" t="s">
        <v>2096</v>
      </c>
      <c r="C54" s="83">
        <v>0</v>
      </c>
    </row>
    <row r="55" ht="22.5" customHeight="1" spans="1:3">
      <c r="A55" s="82">
        <v>2120802</v>
      </c>
      <c r="B55" s="85" t="s">
        <v>2097</v>
      </c>
      <c r="C55" s="83">
        <v>0</v>
      </c>
    </row>
    <row r="56" ht="22.5" customHeight="1" spans="1:3">
      <c r="A56" s="82">
        <v>2120803</v>
      </c>
      <c r="B56" s="85" t="s">
        <v>2098</v>
      </c>
      <c r="C56" s="83">
        <v>0</v>
      </c>
    </row>
    <row r="57" ht="22.5" customHeight="1" spans="1:3">
      <c r="A57" s="82">
        <v>2120804</v>
      </c>
      <c r="B57" s="85" t="s">
        <v>2099</v>
      </c>
      <c r="C57" s="83">
        <v>5765</v>
      </c>
    </row>
    <row r="58" ht="22.5" customHeight="1" spans="1:3">
      <c r="A58" s="82">
        <v>2120805</v>
      </c>
      <c r="B58" s="85" t="s">
        <v>2100</v>
      </c>
      <c r="C58" s="83">
        <v>0</v>
      </c>
    </row>
    <row r="59" ht="22.5" customHeight="1" spans="1:3">
      <c r="A59" s="82">
        <v>2120806</v>
      </c>
      <c r="B59" s="85" t="s">
        <v>2101</v>
      </c>
      <c r="C59" s="83">
        <v>0</v>
      </c>
    </row>
    <row r="60" ht="22.5" customHeight="1" spans="1:3">
      <c r="A60" s="82">
        <v>2120807</v>
      </c>
      <c r="B60" s="85" t="s">
        <v>2102</v>
      </c>
      <c r="C60" s="83">
        <v>0</v>
      </c>
    </row>
    <row r="61" ht="22.5" customHeight="1" spans="1:3">
      <c r="A61" s="82">
        <v>2120809</v>
      </c>
      <c r="B61" s="85" t="s">
        <v>2103</v>
      </c>
      <c r="C61" s="83">
        <v>0</v>
      </c>
    </row>
    <row r="62" ht="22.5" customHeight="1" spans="1:3">
      <c r="A62" s="82">
        <v>2120810</v>
      </c>
      <c r="B62" s="85" t="s">
        <v>2104</v>
      </c>
      <c r="C62" s="83">
        <v>0</v>
      </c>
    </row>
    <row r="63" ht="22.5" customHeight="1" spans="1:3">
      <c r="A63" s="82">
        <v>2120811</v>
      </c>
      <c r="B63" s="85" t="s">
        <v>2105</v>
      </c>
      <c r="C63" s="83">
        <v>0</v>
      </c>
    </row>
    <row r="64" ht="22.5" customHeight="1" spans="1:3">
      <c r="A64" s="82">
        <v>2120813</v>
      </c>
      <c r="B64" s="85" t="s">
        <v>1693</v>
      </c>
      <c r="C64" s="83">
        <v>0</v>
      </c>
    </row>
    <row r="65" ht="22.5" customHeight="1" spans="1:3">
      <c r="A65" s="82">
        <v>2120899</v>
      </c>
      <c r="B65" s="85" t="s">
        <v>2106</v>
      </c>
      <c r="C65" s="83">
        <v>117484</v>
      </c>
    </row>
    <row r="66" ht="22.5" customHeight="1" spans="1:3">
      <c r="A66" s="82">
        <v>21210</v>
      </c>
      <c r="B66" s="84" t="s">
        <v>2107</v>
      </c>
      <c r="C66" s="83">
        <f>SUM(C67:C69)</f>
        <v>0</v>
      </c>
    </row>
    <row r="67" ht="22.5" customHeight="1" spans="1:3">
      <c r="A67" s="82">
        <v>2121001</v>
      </c>
      <c r="B67" s="85" t="s">
        <v>2096</v>
      </c>
      <c r="C67" s="83">
        <v>0</v>
      </c>
    </row>
    <row r="68" ht="22.5" customHeight="1" spans="1:3">
      <c r="A68" s="82">
        <v>2121002</v>
      </c>
      <c r="B68" s="85" t="s">
        <v>2097</v>
      </c>
      <c r="C68" s="83">
        <v>0</v>
      </c>
    </row>
    <row r="69" ht="22.5" customHeight="1" spans="1:3">
      <c r="A69" s="82">
        <v>2121099</v>
      </c>
      <c r="B69" s="85" t="s">
        <v>2108</v>
      </c>
      <c r="C69" s="83">
        <v>0</v>
      </c>
    </row>
    <row r="70" ht="22.5" customHeight="1" spans="1:3">
      <c r="A70" s="82">
        <v>21211</v>
      </c>
      <c r="B70" s="84" t="s">
        <v>2109</v>
      </c>
      <c r="C70" s="83">
        <v>0</v>
      </c>
    </row>
    <row r="71" ht="22.5" customHeight="1" spans="1:3">
      <c r="A71" s="82">
        <v>21213</v>
      </c>
      <c r="B71" s="84" t="s">
        <v>2110</v>
      </c>
      <c r="C71" s="83">
        <f>SUM(C72:C76)</f>
        <v>1124</v>
      </c>
    </row>
    <row r="72" ht="22.5" customHeight="1" spans="1:3">
      <c r="A72" s="82">
        <v>2121301</v>
      </c>
      <c r="B72" s="85" t="s">
        <v>2111</v>
      </c>
      <c r="C72" s="83">
        <v>0</v>
      </c>
    </row>
    <row r="73" ht="22.5" customHeight="1" spans="1:3">
      <c r="A73" s="82">
        <v>2121302</v>
      </c>
      <c r="B73" s="85" t="s">
        <v>2112</v>
      </c>
      <c r="C73" s="83">
        <v>0</v>
      </c>
    </row>
    <row r="74" ht="22.5" customHeight="1" spans="1:3">
      <c r="A74" s="82">
        <v>2121303</v>
      </c>
      <c r="B74" s="85" t="s">
        <v>2113</v>
      </c>
      <c r="C74" s="83">
        <v>0</v>
      </c>
    </row>
    <row r="75" ht="22.5" customHeight="1" spans="1:3">
      <c r="A75" s="82">
        <v>2121304</v>
      </c>
      <c r="B75" s="85" t="s">
        <v>2114</v>
      </c>
      <c r="C75" s="83">
        <v>0</v>
      </c>
    </row>
    <row r="76" ht="22.5" customHeight="1" spans="1:3">
      <c r="A76" s="82">
        <v>2121399</v>
      </c>
      <c r="B76" s="85" t="s">
        <v>2115</v>
      </c>
      <c r="C76" s="83">
        <v>1124</v>
      </c>
    </row>
    <row r="77" ht="22.5" customHeight="1" spans="1:3">
      <c r="A77" s="82">
        <v>21214</v>
      </c>
      <c r="B77" s="84" t="s">
        <v>2116</v>
      </c>
      <c r="C77" s="83">
        <f>SUM(C78:C80)</f>
        <v>420</v>
      </c>
    </row>
    <row r="78" ht="22.5" customHeight="1" spans="1:3">
      <c r="A78" s="82">
        <v>2121401</v>
      </c>
      <c r="B78" s="85" t="s">
        <v>2117</v>
      </c>
      <c r="C78" s="83">
        <v>0</v>
      </c>
    </row>
    <row r="79" ht="22.5" customHeight="1" spans="1:3">
      <c r="A79" s="82">
        <v>2121402</v>
      </c>
      <c r="B79" s="85" t="s">
        <v>2118</v>
      </c>
      <c r="C79" s="83">
        <v>0</v>
      </c>
    </row>
    <row r="80" ht="22.5" customHeight="1" spans="1:3">
      <c r="A80" s="82">
        <v>2121499</v>
      </c>
      <c r="B80" s="85" t="s">
        <v>2119</v>
      </c>
      <c r="C80" s="83">
        <v>420</v>
      </c>
    </row>
    <row r="81" ht="22.5" customHeight="1" spans="1:3">
      <c r="A81" s="82">
        <v>21215</v>
      </c>
      <c r="B81" s="84" t="s">
        <v>2120</v>
      </c>
      <c r="C81" s="83">
        <f>SUM(C82:C84)</f>
        <v>0</v>
      </c>
    </row>
    <row r="82" ht="22.5" customHeight="1" spans="1:3">
      <c r="A82" s="82">
        <v>2121501</v>
      </c>
      <c r="B82" s="85" t="s">
        <v>2121</v>
      </c>
      <c r="C82" s="83">
        <v>0</v>
      </c>
    </row>
    <row r="83" ht="22.5" customHeight="1" spans="1:3">
      <c r="A83" s="82">
        <v>2121502</v>
      </c>
      <c r="B83" s="85" t="s">
        <v>2122</v>
      </c>
      <c r="C83" s="83">
        <v>0</v>
      </c>
    </row>
    <row r="84" ht="22.5" customHeight="1" spans="1:3">
      <c r="A84" s="82">
        <v>2121599</v>
      </c>
      <c r="B84" s="85" t="s">
        <v>2123</v>
      </c>
      <c r="C84" s="83">
        <v>0</v>
      </c>
    </row>
    <row r="85" ht="22.5" customHeight="1" spans="1:3">
      <c r="A85" s="82">
        <v>21216</v>
      </c>
      <c r="B85" s="84" t="s">
        <v>2124</v>
      </c>
      <c r="C85" s="83">
        <f>SUM(C86:C88)</f>
        <v>0</v>
      </c>
    </row>
    <row r="86" ht="22.5" customHeight="1" spans="1:3">
      <c r="A86" s="82">
        <v>2121601</v>
      </c>
      <c r="B86" s="85" t="s">
        <v>2121</v>
      </c>
      <c r="C86" s="83">
        <v>0</v>
      </c>
    </row>
    <row r="87" ht="22.5" customHeight="1" spans="1:3">
      <c r="A87" s="82">
        <v>2121602</v>
      </c>
      <c r="B87" s="85" t="s">
        <v>2122</v>
      </c>
      <c r="C87" s="83">
        <v>0</v>
      </c>
    </row>
    <row r="88" ht="22.5" customHeight="1" spans="1:3">
      <c r="A88" s="82">
        <v>2121699</v>
      </c>
      <c r="B88" s="85" t="s">
        <v>2125</v>
      </c>
      <c r="C88" s="83">
        <v>0</v>
      </c>
    </row>
    <row r="89" ht="22.5" customHeight="1" spans="1:3">
      <c r="A89" s="82">
        <v>21217</v>
      </c>
      <c r="B89" s="84" t="s">
        <v>2126</v>
      </c>
      <c r="C89" s="83">
        <f>SUM(C90:C94)</f>
        <v>0</v>
      </c>
    </row>
    <row r="90" ht="22.5" customHeight="1" spans="1:3">
      <c r="A90" s="82">
        <v>2121701</v>
      </c>
      <c r="B90" s="85" t="s">
        <v>2127</v>
      </c>
      <c r="C90" s="83">
        <v>0</v>
      </c>
    </row>
    <row r="91" ht="22.5" customHeight="1" spans="1:3">
      <c r="A91" s="82">
        <v>2121702</v>
      </c>
      <c r="B91" s="85" t="s">
        <v>2128</v>
      </c>
      <c r="C91" s="83">
        <v>0</v>
      </c>
    </row>
    <row r="92" ht="22.5" customHeight="1" spans="1:3">
      <c r="A92" s="82">
        <v>2121703</v>
      </c>
      <c r="B92" s="85" t="s">
        <v>2129</v>
      </c>
      <c r="C92" s="83">
        <v>0</v>
      </c>
    </row>
    <row r="93" ht="22.5" customHeight="1" spans="1:3">
      <c r="A93" s="82">
        <v>2121704</v>
      </c>
      <c r="B93" s="85" t="s">
        <v>2130</v>
      </c>
      <c r="C93" s="83">
        <v>0</v>
      </c>
    </row>
    <row r="94" ht="22.5" customHeight="1" spans="1:3">
      <c r="A94" s="82">
        <v>2121799</v>
      </c>
      <c r="B94" s="85" t="s">
        <v>2131</v>
      </c>
      <c r="C94" s="83">
        <v>0</v>
      </c>
    </row>
    <row r="95" ht="22.5" customHeight="1" spans="1:3">
      <c r="A95" s="82">
        <v>21218</v>
      </c>
      <c r="B95" s="84" t="s">
        <v>2132</v>
      </c>
      <c r="C95" s="83">
        <f>SUM(C96:C97)</f>
        <v>0</v>
      </c>
    </row>
    <row r="96" ht="22.5" customHeight="1" spans="1:3">
      <c r="A96" s="82">
        <v>2121801</v>
      </c>
      <c r="B96" s="85" t="s">
        <v>2133</v>
      </c>
      <c r="C96" s="83">
        <v>0</v>
      </c>
    </row>
    <row r="97" ht="22.5" customHeight="1" spans="1:3">
      <c r="A97" s="82">
        <v>2121899</v>
      </c>
      <c r="B97" s="85" t="s">
        <v>2134</v>
      </c>
      <c r="C97" s="83">
        <v>0</v>
      </c>
    </row>
    <row r="98" ht="22.5" customHeight="1" spans="1:3">
      <c r="A98" s="82">
        <v>21219</v>
      </c>
      <c r="B98" s="84" t="s">
        <v>2135</v>
      </c>
      <c r="C98" s="83">
        <f>SUM(C99:C106)</f>
        <v>0</v>
      </c>
    </row>
    <row r="99" ht="22.5" customHeight="1" spans="1:3">
      <c r="A99" s="82">
        <v>2121901</v>
      </c>
      <c r="B99" s="85" t="s">
        <v>2121</v>
      </c>
      <c r="C99" s="83">
        <v>0</v>
      </c>
    </row>
    <row r="100" ht="22.5" customHeight="1" spans="1:3">
      <c r="A100" s="82">
        <v>2121902</v>
      </c>
      <c r="B100" s="85" t="s">
        <v>2122</v>
      </c>
      <c r="C100" s="83">
        <v>0</v>
      </c>
    </row>
    <row r="101" ht="22.5" customHeight="1" spans="1:3">
      <c r="A101" s="82">
        <v>2121903</v>
      </c>
      <c r="B101" s="85" t="s">
        <v>2136</v>
      </c>
      <c r="C101" s="83">
        <v>0</v>
      </c>
    </row>
    <row r="102" ht="22.5" customHeight="1" spans="1:3">
      <c r="A102" s="82">
        <v>2121904</v>
      </c>
      <c r="B102" s="85" t="s">
        <v>2137</v>
      </c>
      <c r="C102" s="83">
        <v>0</v>
      </c>
    </row>
    <row r="103" ht="22.5" customHeight="1" spans="1:3">
      <c r="A103" s="82">
        <v>2121905</v>
      </c>
      <c r="B103" s="85" t="s">
        <v>2138</v>
      </c>
      <c r="C103" s="83">
        <v>0</v>
      </c>
    </row>
    <row r="104" ht="22.5" customHeight="1" spans="1:3">
      <c r="A104" s="82">
        <v>2121906</v>
      </c>
      <c r="B104" s="85" t="s">
        <v>2139</v>
      </c>
      <c r="C104" s="83">
        <v>0</v>
      </c>
    </row>
    <row r="105" ht="22.5" customHeight="1" spans="1:3">
      <c r="A105" s="82">
        <v>2121907</v>
      </c>
      <c r="B105" s="85" t="s">
        <v>2140</v>
      </c>
      <c r="C105" s="83">
        <v>0</v>
      </c>
    </row>
    <row r="106" ht="22.5" customHeight="1" spans="1:3">
      <c r="A106" s="82">
        <v>2121999</v>
      </c>
      <c r="B106" s="85" t="s">
        <v>2141</v>
      </c>
      <c r="C106" s="83">
        <v>0</v>
      </c>
    </row>
    <row r="107" ht="22.5" customHeight="1" spans="1:3">
      <c r="A107" s="82">
        <v>213</v>
      </c>
      <c r="B107" s="84" t="s">
        <v>786</v>
      </c>
      <c r="C107" s="83">
        <f>SUM(C108,C113,C118,C123,C126)</f>
        <v>0</v>
      </c>
    </row>
    <row r="108" ht="22.5" customHeight="1" spans="1:3">
      <c r="A108" s="82">
        <v>21366</v>
      </c>
      <c r="B108" s="84" t="s">
        <v>2142</v>
      </c>
      <c r="C108" s="83">
        <f>SUM(C109:C112)</f>
        <v>0</v>
      </c>
    </row>
    <row r="109" ht="22.5" customHeight="1" spans="1:3">
      <c r="A109" s="82">
        <v>2136601</v>
      </c>
      <c r="B109" s="85" t="s">
        <v>2079</v>
      </c>
      <c r="C109" s="83">
        <v>0</v>
      </c>
    </row>
    <row r="110" ht="22.5" customHeight="1" spans="1:3">
      <c r="A110" s="82">
        <v>2136602</v>
      </c>
      <c r="B110" s="85" t="s">
        <v>2143</v>
      </c>
      <c r="C110" s="83">
        <v>0</v>
      </c>
    </row>
    <row r="111" ht="22.5" customHeight="1" spans="1:3">
      <c r="A111" s="82">
        <v>2136603</v>
      </c>
      <c r="B111" s="85" t="s">
        <v>2144</v>
      </c>
      <c r="C111" s="83">
        <v>0</v>
      </c>
    </row>
    <row r="112" ht="22.5" customHeight="1" spans="1:3">
      <c r="A112" s="82">
        <v>2136699</v>
      </c>
      <c r="B112" s="85" t="s">
        <v>2145</v>
      </c>
      <c r="C112" s="83">
        <v>0</v>
      </c>
    </row>
    <row r="113" ht="22.5" customHeight="1" spans="1:3">
      <c r="A113" s="82">
        <v>21367</v>
      </c>
      <c r="B113" s="84" t="s">
        <v>2146</v>
      </c>
      <c r="C113" s="83">
        <f>SUM(C114:C117)</f>
        <v>0</v>
      </c>
    </row>
    <row r="114" ht="22.5" customHeight="1" spans="1:3">
      <c r="A114" s="82">
        <v>2136701</v>
      </c>
      <c r="B114" s="85" t="s">
        <v>2079</v>
      </c>
      <c r="C114" s="83">
        <v>0</v>
      </c>
    </row>
    <row r="115" ht="22.5" customHeight="1" spans="1:3">
      <c r="A115" s="82">
        <v>2136702</v>
      </c>
      <c r="B115" s="85" t="s">
        <v>2143</v>
      </c>
      <c r="C115" s="83">
        <v>0</v>
      </c>
    </row>
    <row r="116" ht="22.5" customHeight="1" spans="1:3">
      <c r="A116" s="82">
        <v>2136703</v>
      </c>
      <c r="B116" s="85" t="s">
        <v>2147</v>
      </c>
      <c r="C116" s="83">
        <v>0</v>
      </c>
    </row>
    <row r="117" ht="22.5" customHeight="1" spans="1:3">
      <c r="A117" s="82">
        <v>2136799</v>
      </c>
      <c r="B117" s="85" t="s">
        <v>2148</v>
      </c>
      <c r="C117" s="83">
        <v>0</v>
      </c>
    </row>
    <row r="118" ht="22.5" customHeight="1" spans="1:3">
      <c r="A118" s="82">
        <v>21369</v>
      </c>
      <c r="B118" s="84" t="s">
        <v>2149</v>
      </c>
      <c r="C118" s="83">
        <f>SUM(C119:C122)</f>
        <v>0</v>
      </c>
    </row>
    <row r="119" ht="22.5" customHeight="1" spans="1:3">
      <c r="A119" s="82">
        <v>2136901</v>
      </c>
      <c r="B119" s="85" t="s">
        <v>1478</v>
      </c>
      <c r="C119" s="83">
        <v>0</v>
      </c>
    </row>
    <row r="120" ht="22.5" customHeight="1" spans="1:3">
      <c r="A120" s="82">
        <v>2136902</v>
      </c>
      <c r="B120" s="85" t="s">
        <v>2150</v>
      </c>
      <c r="C120" s="83">
        <v>0</v>
      </c>
    </row>
    <row r="121" ht="22.5" customHeight="1" spans="1:3">
      <c r="A121" s="82">
        <v>2136903</v>
      </c>
      <c r="B121" s="85" t="s">
        <v>2151</v>
      </c>
      <c r="C121" s="83">
        <v>0</v>
      </c>
    </row>
    <row r="122" ht="22.5" customHeight="1" spans="1:3">
      <c r="A122" s="82">
        <v>2136999</v>
      </c>
      <c r="B122" s="85" t="s">
        <v>2152</v>
      </c>
      <c r="C122" s="83">
        <v>0</v>
      </c>
    </row>
    <row r="123" ht="22.5" customHeight="1" spans="1:3">
      <c r="A123" s="82">
        <v>21370</v>
      </c>
      <c r="B123" s="84" t="s">
        <v>2153</v>
      </c>
      <c r="C123" s="83">
        <f>SUM(C124:C125)</f>
        <v>0</v>
      </c>
    </row>
    <row r="124" ht="22.5" customHeight="1" spans="1:3">
      <c r="A124" s="82">
        <v>2137001</v>
      </c>
      <c r="B124" s="85" t="s">
        <v>2154</v>
      </c>
      <c r="C124" s="83">
        <v>0</v>
      </c>
    </row>
    <row r="125" ht="22.5" customHeight="1" spans="1:3">
      <c r="A125" s="82">
        <v>2137099</v>
      </c>
      <c r="B125" s="85" t="s">
        <v>2155</v>
      </c>
      <c r="C125" s="83">
        <v>0</v>
      </c>
    </row>
    <row r="126" ht="22.5" customHeight="1" spans="1:3">
      <c r="A126" s="82">
        <v>21371</v>
      </c>
      <c r="B126" s="84" t="s">
        <v>2156</v>
      </c>
      <c r="C126" s="83">
        <f>SUM(C127:C130)</f>
        <v>0</v>
      </c>
    </row>
    <row r="127" ht="22.5" customHeight="1" spans="1:3">
      <c r="A127" s="82">
        <v>2137101</v>
      </c>
      <c r="B127" s="85" t="s">
        <v>2157</v>
      </c>
      <c r="C127" s="83">
        <v>0</v>
      </c>
    </row>
    <row r="128" ht="22.5" customHeight="1" spans="1:3">
      <c r="A128" s="82">
        <v>2137102</v>
      </c>
      <c r="B128" s="85" t="s">
        <v>2158</v>
      </c>
      <c r="C128" s="83">
        <v>0</v>
      </c>
    </row>
    <row r="129" ht="22.5" customHeight="1" spans="1:3">
      <c r="A129" s="82">
        <v>2137103</v>
      </c>
      <c r="B129" s="85" t="s">
        <v>2159</v>
      </c>
      <c r="C129" s="83">
        <v>0</v>
      </c>
    </row>
    <row r="130" ht="22.5" customHeight="1" spans="1:3">
      <c r="A130" s="82">
        <v>2137199</v>
      </c>
      <c r="B130" s="85" t="s">
        <v>2160</v>
      </c>
      <c r="C130" s="83">
        <v>0</v>
      </c>
    </row>
    <row r="131" ht="22.5" customHeight="1" spans="1:3">
      <c r="A131" s="82">
        <v>214</v>
      </c>
      <c r="B131" s="84" t="s">
        <v>787</v>
      </c>
      <c r="C131" s="83">
        <f>SUM(C132,C137,C142,C147,C156,C163,C172,C175,C178,C179)</f>
        <v>0</v>
      </c>
    </row>
    <row r="132" ht="22.5" customHeight="1" spans="1:3">
      <c r="A132" s="82">
        <v>21460</v>
      </c>
      <c r="B132" s="84" t="s">
        <v>2161</v>
      </c>
      <c r="C132" s="83">
        <f>SUM(C133:C136)</f>
        <v>0</v>
      </c>
    </row>
    <row r="133" ht="22.5" customHeight="1" spans="1:3">
      <c r="A133" s="82">
        <v>2146001</v>
      </c>
      <c r="B133" s="85" t="s">
        <v>1510</v>
      </c>
      <c r="C133" s="83">
        <v>0</v>
      </c>
    </row>
    <row r="134" ht="22.5" customHeight="1" spans="1:3">
      <c r="A134" s="82">
        <v>2146002</v>
      </c>
      <c r="B134" s="85" t="s">
        <v>1511</v>
      </c>
      <c r="C134" s="83">
        <v>0</v>
      </c>
    </row>
    <row r="135" ht="22.5" customHeight="1" spans="1:3">
      <c r="A135" s="82">
        <v>2146003</v>
      </c>
      <c r="B135" s="85" t="s">
        <v>2162</v>
      </c>
      <c r="C135" s="83">
        <v>0</v>
      </c>
    </row>
    <row r="136" ht="22.5" customHeight="1" spans="1:3">
      <c r="A136" s="82">
        <v>2146099</v>
      </c>
      <c r="B136" s="85" t="s">
        <v>2163</v>
      </c>
      <c r="C136" s="83">
        <v>0</v>
      </c>
    </row>
    <row r="137" ht="22.5" customHeight="1" spans="1:3">
      <c r="A137" s="82">
        <v>21462</v>
      </c>
      <c r="B137" s="84" t="s">
        <v>2164</v>
      </c>
      <c r="C137" s="83">
        <f>SUM(C138:C141)</f>
        <v>0</v>
      </c>
    </row>
    <row r="138" ht="22.5" customHeight="1" spans="1:3">
      <c r="A138" s="82">
        <v>2146201</v>
      </c>
      <c r="B138" s="85" t="s">
        <v>2162</v>
      </c>
      <c r="C138" s="83">
        <v>0</v>
      </c>
    </row>
    <row r="139" ht="22.5" customHeight="1" spans="1:3">
      <c r="A139" s="82">
        <v>2146202</v>
      </c>
      <c r="B139" s="85" t="s">
        <v>2165</v>
      </c>
      <c r="C139" s="83">
        <v>0</v>
      </c>
    </row>
    <row r="140" ht="22.5" customHeight="1" spans="1:3">
      <c r="A140" s="82">
        <v>2146203</v>
      </c>
      <c r="B140" s="85" t="s">
        <v>2166</v>
      </c>
      <c r="C140" s="83">
        <v>0</v>
      </c>
    </row>
    <row r="141" ht="22.5" customHeight="1" spans="1:3">
      <c r="A141" s="82">
        <v>2146299</v>
      </c>
      <c r="B141" s="85" t="s">
        <v>2167</v>
      </c>
      <c r="C141" s="83">
        <v>0</v>
      </c>
    </row>
    <row r="142" ht="22.5" customHeight="1" spans="1:3">
      <c r="A142" s="82">
        <v>21463</v>
      </c>
      <c r="B142" s="84" t="s">
        <v>2168</v>
      </c>
      <c r="C142" s="83">
        <f>SUM(C143:C146)</f>
        <v>0</v>
      </c>
    </row>
    <row r="143" ht="22.5" customHeight="1" spans="1:3">
      <c r="A143" s="82">
        <v>2146301</v>
      </c>
      <c r="B143" s="85" t="s">
        <v>1517</v>
      </c>
      <c r="C143" s="83">
        <v>0</v>
      </c>
    </row>
    <row r="144" ht="22.5" customHeight="1" spans="1:3">
      <c r="A144" s="82">
        <v>2146302</v>
      </c>
      <c r="B144" s="85" t="s">
        <v>2169</v>
      </c>
      <c r="C144" s="83">
        <v>0</v>
      </c>
    </row>
    <row r="145" ht="22.5" customHeight="1" spans="1:3">
      <c r="A145" s="82">
        <v>2146303</v>
      </c>
      <c r="B145" s="85" t="s">
        <v>2170</v>
      </c>
      <c r="C145" s="83">
        <v>0</v>
      </c>
    </row>
    <row r="146" ht="22.5" customHeight="1" spans="1:3">
      <c r="A146" s="82">
        <v>2146399</v>
      </c>
      <c r="B146" s="85" t="s">
        <v>2171</v>
      </c>
      <c r="C146" s="83">
        <v>0</v>
      </c>
    </row>
    <row r="147" ht="22.5" customHeight="1" spans="1:3">
      <c r="A147" s="82">
        <v>21464</v>
      </c>
      <c r="B147" s="84" t="s">
        <v>2172</v>
      </c>
      <c r="C147" s="83">
        <f>SUM(C148:C155)</f>
        <v>0</v>
      </c>
    </row>
    <row r="148" ht="22.5" customHeight="1" spans="1:3">
      <c r="A148" s="82">
        <v>2146401</v>
      </c>
      <c r="B148" s="85" t="s">
        <v>2173</v>
      </c>
      <c r="C148" s="83">
        <v>0</v>
      </c>
    </row>
    <row r="149" ht="22.5" customHeight="1" spans="1:3">
      <c r="A149" s="82">
        <v>2146402</v>
      </c>
      <c r="B149" s="85" t="s">
        <v>2174</v>
      </c>
      <c r="C149" s="83">
        <v>0</v>
      </c>
    </row>
    <row r="150" ht="22.5" customHeight="1" spans="1:3">
      <c r="A150" s="82">
        <v>2146403</v>
      </c>
      <c r="B150" s="85" t="s">
        <v>2175</v>
      </c>
      <c r="C150" s="83">
        <v>0</v>
      </c>
    </row>
    <row r="151" ht="22.5" customHeight="1" spans="1:3">
      <c r="A151" s="82">
        <v>2146404</v>
      </c>
      <c r="B151" s="85" t="s">
        <v>2176</v>
      </c>
      <c r="C151" s="83">
        <v>0</v>
      </c>
    </row>
    <row r="152" ht="22.5" customHeight="1" spans="1:3">
      <c r="A152" s="82">
        <v>2146405</v>
      </c>
      <c r="B152" s="85" t="s">
        <v>2177</v>
      </c>
      <c r="C152" s="83">
        <v>0</v>
      </c>
    </row>
    <row r="153" ht="22.5" customHeight="1" spans="1:3">
      <c r="A153" s="82">
        <v>2146406</v>
      </c>
      <c r="B153" s="85" t="s">
        <v>2178</v>
      </c>
      <c r="C153" s="83">
        <v>0</v>
      </c>
    </row>
    <row r="154" ht="22.5" customHeight="1" spans="1:3">
      <c r="A154" s="82">
        <v>2146407</v>
      </c>
      <c r="B154" s="85" t="s">
        <v>2179</v>
      </c>
      <c r="C154" s="83">
        <v>0</v>
      </c>
    </row>
    <row r="155" ht="22.5" customHeight="1" spans="1:3">
      <c r="A155" s="82">
        <v>2146499</v>
      </c>
      <c r="B155" s="85" t="s">
        <v>2180</v>
      </c>
      <c r="C155" s="83">
        <v>0</v>
      </c>
    </row>
    <row r="156" ht="22.5" customHeight="1" spans="1:3">
      <c r="A156" s="82">
        <v>21468</v>
      </c>
      <c r="B156" s="84" t="s">
        <v>2181</v>
      </c>
      <c r="C156" s="83">
        <f>SUM(C157:C162)</f>
        <v>0</v>
      </c>
    </row>
    <row r="157" ht="22.5" customHeight="1" spans="1:3">
      <c r="A157" s="82">
        <v>2146801</v>
      </c>
      <c r="B157" s="85" t="s">
        <v>2182</v>
      </c>
      <c r="C157" s="83">
        <v>0</v>
      </c>
    </row>
    <row r="158" ht="22.5" customHeight="1" spans="1:3">
      <c r="A158" s="82">
        <v>2146802</v>
      </c>
      <c r="B158" s="85" t="s">
        <v>2183</v>
      </c>
      <c r="C158" s="83">
        <v>0</v>
      </c>
    </row>
    <row r="159" ht="22.5" customHeight="1" spans="1:3">
      <c r="A159" s="82">
        <v>2146803</v>
      </c>
      <c r="B159" s="85" t="s">
        <v>2184</v>
      </c>
      <c r="C159" s="83">
        <v>0</v>
      </c>
    </row>
    <row r="160" ht="22.5" customHeight="1" spans="1:3">
      <c r="A160" s="82">
        <v>2146804</v>
      </c>
      <c r="B160" s="85" t="s">
        <v>2185</v>
      </c>
      <c r="C160" s="83">
        <v>0</v>
      </c>
    </row>
    <row r="161" ht="22.5" customHeight="1" spans="1:3">
      <c r="A161" s="82">
        <v>2146805</v>
      </c>
      <c r="B161" s="85" t="s">
        <v>2186</v>
      </c>
      <c r="C161" s="83">
        <v>0</v>
      </c>
    </row>
    <row r="162" ht="22.5" customHeight="1" spans="1:3">
      <c r="A162" s="82">
        <v>2146899</v>
      </c>
      <c r="B162" s="85" t="s">
        <v>2187</v>
      </c>
      <c r="C162" s="83">
        <v>0</v>
      </c>
    </row>
    <row r="163" ht="22.5" customHeight="1" spans="1:3">
      <c r="A163" s="82">
        <v>21469</v>
      </c>
      <c r="B163" s="84" t="s">
        <v>2188</v>
      </c>
      <c r="C163" s="83">
        <f>SUM(C164:C171)</f>
        <v>0</v>
      </c>
    </row>
    <row r="164" ht="22.5" customHeight="1" spans="1:3">
      <c r="A164" s="82">
        <v>2146901</v>
      </c>
      <c r="B164" s="85" t="s">
        <v>2189</v>
      </c>
      <c r="C164" s="83">
        <v>0</v>
      </c>
    </row>
    <row r="165" ht="22.5" customHeight="1" spans="1:3">
      <c r="A165" s="82">
        <v>2146902</v>
      </c>
      <c r="B165" s="85" t="s">
        <v>1538</v>
      </c>
      <c r="C165" s="83">
        <v>0</v>
      </c>
    </row>
    <row r="166" ht="22.5" customHeight="1" spans="1:3">
      <c r="A166" s="82">
        <v>2146903</v>
      </c>
      <c r="B166" s="85" t="s">
        <v>2190</v>
      </c>
      <c r="C166" s="83">
        <v>0</v>
      </c>
    </row>
    <row r="167" ht="22.5" customHeight="1" spans="1:3">
      <c r="A167" s="82">
        <v>2146904</v>
      </c>
      <c r="B167" s="85" t="s">
        <v>2191</v>
      </c>
      <c r="C167" s="83">
        <v>0</v>
      </c>
    </row>
    <row r="168" ht="22.5" customHeight="1" spans="1:3">
      <c r="A168" s="82">
        <v>2146906</v>
      </c>
      <c r="B168" s="85" t="s">
        <v>2192</v>
      </c>
      <c r="C168" s="83">
        <v>0</v>
      </c>
    </row>
    <row r="169" ht="22.5" customHeight="1" spans="1:3">
      <c r="A169" s="82">
        <v>2146907</v>
      </c>
      <c r="B169" s="85" t="s">
        <v>2193</v>
      </c>
      <c r="C169" s="83">
        <v>0</v>
      </c>
    </row>
    <row r="170" ht="22.5" customHeight="1" spans="1:3">
      <c r="A170" s="82">
        <v>2146908</v>
      </c>
      <c r="B170" s="85" t="s">
        <v>2194</v>
      </c>
      <c r="C170" s="83">
        <v>0</v>
      </c>
    </row>
    <row r="171" ht="22.5" customHeight="1" spans="1:3">
      <c r="A171" s="82">
        <v>2146999</v>
      </c>
      <c r="B171" s="85" t="s">
        <v>2195</v>
      </c>
      <c r="C171" s="83">
        <v>0</v>
      </c>
    </row>
    <row r="172" ht="22.5" customHeight="1" spans="1:3">
      <c r="A172" s="82">
        <v>21470</v>
      </c>
      <c r="B172" s="84" t="s">
        <v>2196</v>
      </c>
      <c r="C172" s="83">
        <f>SUM(C173:C174)</f>
        <v>0</v>
      </c>
    </row>
    <row r="173" ht="22.5" customHeight="1" spans="1:3">
      <c r="A173" s="82">
        <v>2147001</v>
      </c>
      <c r="B173" s="85" t="s">
        <v>2197</v>
      </c>
      <c r="C173" s="83">
        <v>0</v>
      </c>
    </row>
    <row r="174" ht="22.5" customHeight="1" spans="1:3">
      <c r="A174" s="82">
        <v>2147099</v>
      </c>
      <c r="B174" s="85" t="s">
        <v>2198</v>
      </c>
      <c r="C174" s="83">
        <v>0</v>
      </c>
    </row>
    <row r="175" ht="22.5" customHeight="1" spans="1:3">
      <c r="A175" s="82">
        <v>21471</v>
      </c>
      <c r="B175" s="84" t="s">
        <v>2199</v>
      </c>
      <c r="C175" s="83">
        <f>SUM(C176:C177)</f>
        <v>0</v>
      </c>
    </row>
    <row r="176" ht="22.5" customHeight="1" spans="1:3">
      <c r="A176" s="82">
        <v>2147101</v>
      </c>
      <c r="B176" s="85" t="s">
        <v>2197</v>
      </c>
      <c r="C176" s="83">
        <v>0</v>
      </c>
    </row>
    <row r="177" ht="22.5" customHeight="1" spans="1:3">
      <c r="A177" s="82">
        <v>2147199</v>
      </c>
      <c r="B177" s="85" t="s">
        <v>2200</v>
      </c>
      <c r="C177" s="83">
        <v>0</v>
      </c>
    </row>
    <row r="178" ht="22.5" customHeight="1" spans="1:3">
      <c r="A178" s="82">
        <v>21472</v>
      </c>
      <c r="B178" s="84" t="s">
        <v>2201</v>
      </c>
      <c r="C178" s="83">
        <v>0</v>
      </c>
    </row>
    <row r="179" ht="22.5" customHeight="1" spans="1:3">
      <c r="A179" s="82">
        <v>21473</v>
      </c>
      <c r="B179" s="84" t="s">
        <v>2202</v>
      </c>
      <c r="C179" s="83">
        <f>SUM(C180:C182)</f>
        <v>0</v>
      </c>
    </row>
    <row r="180" ht="22.5" customHeight="1" spans="1:3">
      <c r="A180" s="82">
        <v>2147301</v>
      </c>
      <c r="B180" s="85" t="s">
        <v>2203</v>
      </c>
      <c r="C180" s="83">
        <v>0</v>
      </c>
    </row>
    <row r="181" ht="22.5" customHeight="1" spans="1:3">
      <c r="A181" s="82">
        <v>2147303</v>
      </c>
      <c r="B181" s="85" t="s">
        <v>2204</v>
      </c>
      <c r="C181" s="83">
        <v>0</v>
      </c>
    </row>
    <row r="182" ht="22.5" customHeight="1" spans="1:3">
      <c r="A182" s="82">
        <v>2147399</v>
      </c>
      <c r="B182" s="85" t="s">
        <v>2205</v>
      </c>
      <c r="C182" s="83">
        <v>0</v>
      </c>
    </row>
    <row r="183" ht="22.5" customHeight="1" spans="1:3">
      <c r="A183" s="82">
        <v>215</v>
      </c>
      <c r="B183" s="84" t="s">
        <v>788</v>
      </c>
      <c r="C183" s="83">
        <f>C184</f>
        <v>0</v>
      </c>
    </row>
    <row r="184" ht="22.5" customHeight="1" spans="1:3">
      <c r="A184" s="82">
        <v>21562</v>
      </c>
      <c r="B184" s="84" t="s">
        <v>2206</v>
      </c>
      <c r="C184" s="83">
        <f>SUM(C185:C187)</f>
        <v>0</v>
      </c>
    </row>
    <row r="185" ht="22.5" customHeight="1" spans="1:3">
      <c r="A185" s="82">
        <v>2156201</v>
      </c>
      <c r="B185" s="85" t="s">
        <v>2207</v>
      </c>
      <c r="C185" s="83">
        <v>0</v>
      </c>
    </row>
    <row r="186" ht="22.5" customHeight="1" spans="1:3">
      <c r="A186" s="82">
        <v>2156202</v>
      </c>
      <c r="B186" s="85" t="s">
        <v>2208</v>
      </c>
      <c r="C186" s="83">
        <v>0</v>
      </c>
    </row>
    <row r="187" ht="22.5" customHeight="1" spans="1:3">
      <c r="A187" s="82">
        <v>2156299</v>
      </c>
      <c r="B187" s="85" t="s">
        <v>2209</v>
      </c>
      <c r="C187" s="83">
        <v>0</v>
      </c>
    </row>
    <row r="188" ht="22.5" customHeight="1" spans="1:3">
      <c r="A188" s="82">
        <v>217</v>
      </c>
      <c r="B188" s="84" t="s">
        <v>790</v>
      </c>
      <c r="C188" s="83">
        <f>C189</f>
        <v>0</v>
      </c>
    </row>
    <row r="189" ht="22.5" customHeight="1" spans="1:3">
      <c r="A189" s="82">
        <v>21704</v>
      </c>
      <c r="B189" s="84" t="s">
        <v>1634</v>
      </c>
      <c r="C189" s="83">
        <f>SUM(C190:C191)</f>
        <v>0</v>
      </c>
    </row>
    <row r="190" ht="22.5" customHeight="1" spans="1:3">
      <c r="A190" s="82">
        <v>2170402</v>
      </c>
      <c r="B190" s="85" t="s">
        <v>2210</v>
      </c>
      <c r="C190" s="83">
        <v>0</v>
      </c>
    </row>
    <row r="191" ht="22.5" customHeight="1" spans="1:3">
      <c r="A191" s="82">
        <v>2170403</v>
      </c>
      <c r="B191" s="85" t="s">
        <v>2211</v>
      </c>
      <c r="C191" s="83">
        <v>0</v>
      </c>
    </row>
    <row r="192" ht="22.5" customHeight="1" spans="1:3">
      <c r="A192" s="82">
        <v>229</v>
      </c>
      <c r="B192" s="84" t="s">
        <v>84</v>
      </c>
      <c r="C192" s="83">
        <f>SUM(C193,C197,C206:C207)</f>
        <v>85933</v>
      </c>
    </row>
    <row r="193" ht="22.5" customHeight="1" spans="1:3">
      <c r="A193" s="82">
        <v>22904</v>
      </c>
      <c r="B193" s="84" t="s">
        <v>2212</v>
      </c>
      <c r="C193" s="83">
        <f>SUM(C194:C196)</f>
        <v>85000</v>
      </c>
    </row>
    <row r="194" ht="22.5" customHeight="1" spans="1:3">
      <c r="A194" s="82">
        <v>2290401</v>
      </c>
      <c r="B194" s="85" t="s">
        <v>2213</v>
      </c>
      <c r="C194" s="83">
        <v>0</v>
      </c>
    </row>
    <row r="195" ht="22.5" customHeight="1" spans="1:3">
      <c r="A195" s="82">
        <v>2290402</v>
      </c>
      <c r="B195" s="85" t="s">
        <v>2214</v>
      </c>
      <c r="C195" s="83">
        <v>85000</v>
      </c>
    </row>
    <row r="196" ht="22.5" customHeight="1" spans="1:3">
      <c r="A196" s="82">
        <v>2290403</v>
      </c>
      <c r="B196" s="85" t="s">
        <v>2215</v>
      </c>
      <c r="C196" s="83">
        <v>0</v>
      </c>
    </row>
    <row r="197" ht="22.5" customHeight="1" spans="1:3">
      <c r="A197" s="82">
        <v>22908</v>
      </c>
      <c r="B197" s="84" t="s">
        <v>2216</v>
      </c>
      <c r="C197" s="83">
        <f>SUM(C198:C205)</f>
        <v>0</v>
      </c>
    </row>
    <row r="198" ht="22.5" customHeight="1" spans="1:3">
      <c r="A198" s="82">
        <v>2290802</v>
      </c>
      <c r="B198" s="85" t="s">
        <v>2217</v>
      </c>
      <c r="C198" s="83">
        <v>0</v>
      </c>
    </row>
    <row r="199" ht="22.5" customHeight="1" spans="1:3">
      <c r="A199" s="82">
        <v>2290803</v>
      </c>
      <c r="B199" s="85" t="s">
        <v>2218</v>
      </c>
      <c r="C199" s="83">
        <v>0</v>
      </c>
    </row>
    <row r="200" ht="22.5" customHeight="1" spans="1:3">
      <c r="A200" s="82">
        <v>2290804</v>
      </c>
      <c r="B200" s="85" t="s">
        <v>2219</v>
      </c>
      <c r="C200" s="83">
        <v>0</v>
      </c>
    </row>
    <row r="201" ht="22.5" customHeight="1" spans="1:3">
      <c r="A201" s="82">
        <v>2290805</v>
      </c>
      <c r="B201" s="85" t="s">
        <v>2220</v>
      </c>
      <c r="C201" s="83">
        <v>0</v>
      </c>
    </row>
    <row r="202" ht="22.5" customHeight="1" spans="1:3">
      <c r="A202" s="82">
        <v>2290806</v>
      </c>
      <c r="B202" s="85" t="s">
        <v>2221</v>
      </c>
      <c r="C202" s="83">
        <v>0</v>
      </c>
    </row>
    <row r="203" ht="22.5" customHeight="1" spans="1:3">
      <c r="A203" s="82">
        <v>2290807</v>
      </c>
      <c r="B203" s="85" t="s">
        <v>2222</v>
      </c>
      <c r="C203" s="83">
        <v>0</v>
      </c>
    </row>
    <row r="204" ht="22.5" customHeight="1" spans="1:3">
      <c r="A204" s="82">
        <v>2290808</v>
      </c>
      <c r="B204" s="85" t="s">
        <v>2223</v>
      </c>
      <c r="C204" s="83">
        <v>0</v>
      </c>
    </row>
    <row r="205" ht="22.5" customHeight="1" spans="1:3">
      <c r="A205" s="82">
        <v>2290899</v>
      </c>
      <c r="B205" s="85" t="s">
        <v>2224</v>
      </c>
      <c r="C205" s="83">
        <v>0</v>
      </c>
    </row>
    <row r="206" ht="22.5" customHeight="1" spans="1:3">
      <c r="A206" s="82">
        <v>22909</v>
      </c>
      <c r="B206" s="84" t="s">
        <v>2225</v>
      </c>
      <c r="C206" s="83">
        <v>0</v>
      </c>
    </row>
    <row r="207" ht="22.5" customHeight="1" spans="1:3">
      <c r="A207" s="82">
        <v>22960</v>
      </c>
      <c r="B207" s="84" t="s">
        <v>2226</v>
      </c>
      <c r="C207" s="83">
        <f>SUM(C208:C218)</f>
        <v>933</v>
      </c>
    </row>
    <row r="208" ht="22.5" customHeight="1" spans="1:3">
      <c r="A208" s="82">
        <v>2296001</v>
      </c>
      <c r="B208" s="85" t="s">
        <v>2227</v>
      </c>
      <c r="C208" s="83">
        <v>0</v>
      </c>
    </row>
    <row r="209" ht="22.5" customHeight="1" spans="1:3">
      <c r="A209" s="82">
        <v>2296002</v>
      </c>
      <c r="B209" s="85" t="s">
        <v>2228</v>
      </c>
      <c r="C209" s="83">
        <v>314</v>
      </c>
    </row>
    <row r="210" ht="22.5" customHeight="1" spans="1:3">
      <c r="A210" s="82">
        <v>2296003</v>
      </c>
      <c r="B210" s="85" t="s">
        <v>2229</v>
      </c>
      <c r="C210" s="83">
        <v>88</v>
      </c>
    </row>
    <row r="211" ht="22.5" customHeight="1" spans="1:3">
      <c r="A211" s="82">
        <v>2296004</v>
      </c>
      <c r="B211" s="85" t="s">
        <v>2230</v>
      </c>
      <c r="C211" s="83">
        <v>26</v>
      </c>
    </row>
    <row r="212" ht="22.5" customHeight="1" spans="1:3">
      <c r="A212" s="82">
        <v>2296005</v>
      </c>
      <c r="B212" s="85" t="s">
        <v>2231</v>
      </c>
      <c r="C212" s="83">
        <v>0</v>
      </c>
    </row>
    <row r="213" ht="22.5" customHeight="1" spans="1:3">
      <c r="A213" s="82">
        <v>2296006</v>
      </c>
      <c r="B213" s="85" t="s">
        <v>2232</v>
      </c>
      <c r="C213" s="83">
        <v>170</v>
      </c>
    </row>
    <row r="214" ht="22.5" customHeight="1" spans="1:3">
      <c r="A214" s="82">
        <v>2296010</v>
      </c>
      <c r="B214" s="85" t="s">
        <v>2233</v>
      </c>
      <c r="C214" s="83">
        <v>0</v>
      </c>
    </row>
    <row r="215" ht="22.5" customHeight="1" spans="1:3">
      <c r="A215" s="82">
        <v>2296011</v>
      </c>
      <c r="B215" s="85" t="s">
        <v>2234</v>
      </c>
      <c r="C215" s="83">
        <v>0</v>
      </c>
    </row>
    <row r="216" ht="22.5" customHeight="1" spans="1:3">
      <c r="A216" s="82">
        <v>2296012</v>
      </c>
      <c r="B216" s="85" t="s">
        <v>2235</v>
      </c>
      <c r="C216" s="83">
        <v>0</v>
      </c>
    </row>
    <row r="217" ht="22.5" customHeight="1" spans="1:3">
      <c r="A217" s="82">
        <v>2296013</v>
      </c>
      <c r="B217" s="85" t="s">
        <v>2236</v>
      </c>
      <c r="C217" s="83">
        <v>244</v>
      </c>
    </row>
    <row r="218" ht="22.5" customHeight="1" spans="1:3">
      <c r="A218" s="82">
        <v>2296099</v>
      </c>
      <c r="B218" s="85" t="s">
        <v>2237</v>
      </c>
      <c r="C218" s="83">
        <v>91</v>
      </c>
    </row>
    <row r="219" ht="22.5" customHeight="1" spans="1:3">
      <c r="A219" s="82">
        <v>232</v>
      </c>
      <c r="B219" s="84" t="s">
        <v>2238</v>
      </c>
      <c r="C219" s="83">
        <f>C220</f>
        <v>4913</v>
      </c>
    </row>
    <row r="220" ht="22.5" customHeight="1" spans="1:3">
      <c r="A220" s="82">
        <v>23204</v>
      </c>
      <c r="B220" s="84" t="s">
        <v>2239</v>
      </c>
      <c r="C220" s="83">
        <f>SUM(C221:C236)</f>
        <v>4913</v>
      </c>
    </row>
    <row r="221" ht="22.5" customHeight="1" spans="1:3">
      <c r="A221" s="82">
        <v>2320401</v>
      </c>
      <c r="B221" s="85" t="s">
        <v>2240</v>
      </c>
      <c r="C221" s="83">
        <v>0</v>
      </c>
    </row>
    <row r="222" ht="22.5" customHeight="1" spans="1:3">
      <c r="A222" s="82">
        <v>2320402</v>
      </c>
      <c r="B222" s="85" t="s">
        <v>2241</v>
      </c>
      <c r="C222" s="83">
        <v>0</v>
      </c>
    </row>
    <row r="223" ht="22.5" customHeight="1" spans="1:3">
      <c r="A223" s="82">
        <v>2320405</v>
      </c>
      <c r="B223" s="85" t="s">
        <v>2242</v>
      </c>
      <c r="C223" s="83">
        <v>0</v>
      </c>
    </row>
    <row r="224" ht="22.5" customHeight="1" spans="1:3">
      <c r="A224" s="82">
        <v>2320411</v>
      </c>
      <c r="B224" s="85" t="s">
        <v>2243</v>
      </c>
      <c r="C224" s="83">
        <v>3603</v>
      </c>
    </row>
    <row r="225" ht="22.5" customHeight="1" spans="1:3">
      <c r="A225" s="82">
        <v>2320413</v>
      </c>
      <c r="B225" s="85" t="s">
        <v>2244</v>
      </c>
      <c r="C225" s="83">
        <v>0</v>
      </c>
    </row>
    <row r="226" ht="22.5" customHeight="1" spans="1:3">
      <c r="A226" s="82">
        <v>2320414</v>
      </c>
      <c r="B226" s="85" t="s">
        <v>2245</v>
      </c>
      <c r="C226" s="83">
        <v>0</v>
      </c>
    </row>
    <row r="227" ht="22.5" customHeight="1" spans="1:3">
      <c r="A227" s="82">
        <v>2320416</v>
      </c>
      <c r="B227" s="85" t="s">
        <v>2246</v>
      </c>
      <c r="C227" s="83">
        <v>0</v>
      </c>
    </row>
    <row r="228" ht="22.5" customHeight="1" spans="1:3">
      <c r="A228" s="82">
        <v>2320417</v>
      </c>
      <c r="B228" s="85" t="s">
        <v>2247</v>
      </c>
      <c r="C228" s="83">
        <v>0</v>
      </c>
    </row>
    <row r="229" ht="22.5" customHeight="1" spans="1:3">
      <c r="A229" s="82">
        <v>2320418</v>
      </c>
      <c r="B229" s="85" t="s">
        <v>2248</v>
      </c>
      <c r="C229" s="83">
        <v>0</v>
      </c>
    </row>
    <row r="230" ht="22.5" customHeight="1" spans="1:3">
      <c r="A230" s="82">
        <v>2320419</v>
      </c>
      <c r="B230" s="85" t="s">
        <v>2249</v>
      </c>
      <c r="C230" s="83">
        <v>0</v>
      </c>
    </row>
    <row r="231" ht="22.5" customHeight="1" spans="1:3">
      <c r="A231" s="82">
        <v>2320420</v>
      </c>
      <c r="B231" s="85" t="s">
        <v>2250</v>
      </c>
      <c r="C231" s="83">
        <v>0</v>
      </c>
    </row>
    <row r="232" ht="22.5" customHeight="1" spans="1:3">
      <c r="A232" s="82">
        <v>2320431</v>
      </c>
      <c r="B232" s="85" t="s">
        <v>2251</v>
      </c>
      <c r="C232" s="83">
        <v>959</v>
      </c>
    </row>
    <row r="233" ht="22.5" customHeight="1" spans="1:3">
      <c r="A233" s="82">
        <v>2320432</v>
      </c>
      <c r="B233" s="85" t="s">
        <v>2252</v>
      </c>
      <c r="C233" s="83">
        <v>0</v>
      </c>
    </row>
    <row r="234" ht="22.5" customHeight="1" spans="1:3">
      <c r="A234" s="82">
        <v>2320433</v>
      </c>
      <c r="B234" s="85" t="s">
        <v>2253</v>
      </c>
      <c r="C234" s="83">
        <v>351</v>
      </c>
    </row>
    <row r="235" ht="22.5" customHeight="1" spans="1:3">
      <c r="A235" s="82">
        <v>2320498</v>
      </c>
      <c r="B235" s="85" t="s">
        <v>2254</v>
      </c>
      <c r="C235" s="83">
        <v>0</v>
      </c>
    </row>
    <row r="236" ht="22.5" customHeight="1" spans="1:3">
      <c r="A236" s="82">
        <v>2320499</v>
      </c>
      <c r="B236" s="85" t="s">
        <v>2255</v>
      </c>
      <c r="C236" s="83">
        <v>0</v>
      </c>
    </row>
    <row r="237" ht="22.5" customHeight="1" spans="1:3">
      <c r="A237" s="82">
        <v>233</v>
      </c>
      <c r="B237" s="84" t="s">
        <v>2256</v>
      </c>
      <c r="C237" s="83">
        <f>C238</f>
        <v>0</v>
      </c>
    </row>
    <row r="238" ht="22.5" customHeight="1" spans="1:3">
      <c r="A238" s="82">
        <v>23304</v>
      </c>
      <c r="B238" s="84" t="s">
        <v>2257</v>
      </c>
      <c r="C238" s="83">
        <f>SUM(C239:C254)</f>
        <v>0</v>
      </c>
    </row>
    <row r="239" ht="22.5" customHeight="1" spans="1:3">
      <c r="A239" s="82">
        <v>2330401</v>
      </c>
      <c r="B239" s="85" t="s">
        <v>2258</v>
      </c>
      <c r="C239" s="83">
        <v>0</v>
      </c>
    </row>
    <row r="240" ht="22.5" customHeight="1" spans="1:3">
      <c r="A240" s="82">
        <v>2330402</v>
      </c>
      <c r="B240" s="85" t="s">
        <v>2259</v>
      </c>
      <c r="C240" s="83">
        <v>0</v>
      </c>
    </row>
    <row r="241" ht="22.5" customHeight="1" spans="1:3">
      <c r="A241" s="82">
        <v>2330405</v>
      </c>
      <c r="B241" s="85" t="s">
        <v>2260</v>
      </c>
      <c r="C241" s="83">
        <v>0</v>
      </c>
    </row>
    <row r="242" ht="22.5" customHeight="1" spans="1:3">
      <c r="A242" s="82">
        <v>2330411</v>
      </c>
      <c r="B242" s="85" t="s">
        <v>2261</v>
      </c>
      <c r="C242" s="83">
        <v>0</v>
      </c>
    </row>
    <row r="243" ht="22.5" customHeight="1" spans="1:3">
      <c r="A243" s="82">
        <v>2330413</v>
      </c>
      <c r="B243" s="85" t="s">
        <v>2262</v>
      </c>
      <c r="C243" s="83">
        <v>0</v>
      </c>
    </row>
    <row r="244" ht="22.5" customHeight="1" spans="1:3">
      <c r="A244" s="82">
        <v>2330414</v>
      </c>
      <c r="B244" s="85" t="s">
        <v>2263</v>
      </c>
      <c r="C244" s="83">
        <v>0</v>
      </c>
    </row>
    <row r="245" ht="22.5" customHeight="1" spans="1:3">
      <c r="A245" s="82">
        <v>2330416</v>
      </c>
      <c r="B245" s="85" t="s">
        <v>2264</v>
      </c>
      <c r="C245" s="83">
        <v>0</v>
      </c>
    </row>
    <row r="246" ht="22.5" customHeight="1" spans="1:3">
      <c r="A246" s="82">
        <v>2330417</v>
      </c>
      <c r="B246" s="85" t="s">
        <v>2265</v>
      </c>
      <c r="C246" s="83">
        <v>0</v>
      </c>
    </row>
    <row r="247" ht="22.5" customHeight="1" spans="1:3">
      <c r="A247" s="82">
        <v>2330418</v>
      </c>
      <c r="B247" s="85" t="s">
        <v>2266</v>
      </c>
      <c r="C247" s="83">
        <v>0</v>
      </c>
    </row>
    <row r="248" ht="22.5" customHeight="1" spans="1:3">
      <c r="A248" s="82">
        <v>2330419</v>
      </c>
      <c r="B248" s="85" t="s">
        <v>2267</v>
      </c>
      <c r="C248" s="83">
        <v>0</v>
      </c>
    </row>
    <row r="249" ht="22.5" customHeight="1" spans="1:3">
      <c r="A249" s="82">
        <v>2330420</v>
      </c>
      <c r="B249" s="85" t="s">
        <v>2268</v>
      </c>
      <c r="C249" s="83">
        <v>0</v>
      </c>
    </row>
    <row r="250" ht="22.5" customHeight="1" spans="1:3">
      <c r="A250" s="82">
        <v>2330431</v>
      </c>
      <c r="B250" s="85" t="s">
        <v>2269</v>
      </c>
      <c r="C250" s="83">
        <v>0</v>
      </c>
    </row>
    <row r="251" ht="22.5" customHeight="1" spans="1:3">
      <c r="A251" s="82">
        <v>2330432</v>
      </c>
      <c r="B251" s="85" t="s">
        <v>2270</v>
      </c>
      <c r="C251" s="83">
        <v>0</v>
      </c>
    </row>
    <row r="252" ht="22.5" customHeight="1" spans="1:3">
      <c r="A252" s="82">
        <v>2330433</v>
      </c>
      <c r="B252" s="85" t="s">
        <v>2271</v>
      </c>
      <c r="C252" s="83">
        <v>0</v>
      </c>
    </row>
    <row r="253" ht="22.5" customHeight="1" spans="1:3">
      <c r="A253" s="82">
        <v>2330498</v>
      </c>
      <c r="B253" s="85" t="s">
        <v>2272</v>
      </c>
      <c r="C253" s="83">
        <v>0</v>
      </c>
    </row>
    <row r="254" ht="22.5" customHeight="1" spans="1:3">
      <c r="A254" s="82">
        <v>2330499</v>
      </c>
      <c r="B254" s="85" t="s">
        <v>2273</v>
      </c>
      <c r="C254" s="83">
        <v>0</v>
      </c>
    </row>
    <row r="255" ht="22.5" customHeight="1" spans="1:3">
      <c r="A255" s="82">
        <v>234</v>
      </c>
      <c r="B255" s="116" t="s">
        <v>2274</v>
      </c>
      <c r="C255" s="83">
        <f>SUM(C256,C269)</f>
        <v>0</v>
      </c>
    </row>
    <row r="256" ht="22.5" customHeight="1" spans="1:3">
      <c r="A256" s="82">
        <v>23401</v>
      </c>
      <c r="B256" s="116" t="s">
        <v>1804</v>
      </c>
      <c r="C256" s="83">
        <f>SUM(C257:C268)</f>
        <v>0</v>
      </c>
    </row>
    <row r="257" ht="22.5" customHeight="1" spans="1:3">
      <c r="A257" s="82">
        <v>2340101</v>
      </c>
      <c r="B257" s="82" t="s">
        <v>2275</v>
      </c>
      <c r="C257" s="83">
        <v>0</v>
      </c>
    </row>
    <row r="258" ht="22.5" customHeight="1" spans="1:3">
      <c r="A258" s="82">
        <v>2340102</v>
      </c>
      <c r="B258" s="82" t="s">
        <v>2276</v>
      </c>
      <c r="C258" s="83">
        <v>0</v>
      </c>
    </row>
    <row r="259" ht="22.5" customHeight="1" spans="1:3">
      <c r="A259" s="82">
        <v>2340103</v>
      </c>
      <c r="B259" s="82" t="s">
        <v>2277</v>
      </c>
      <c r="C259" s="83">
        <v>0</v>
      </c>
    </row>
    <row r="260" ht="22.5" customHeight="1" spans="1:3">
      <c r="A260" s="82">
        <v>2340104</v>
      </c>
      <c r="B260" s="82" t="s">
        <v>2278</v>
      </c>
      <c r="C260" s="83">
        <v>0</v>
      </c>
    </row>
    <row r="261" ht="22.5" customHeight="1" spans="1:3">
      <c r="A261" s="82">
        <v>2340105</v>
      </c>
      <c r="B261" s="82" t="s">
        <v>2279</v>
      </c>
      <c r="C261" s="83">
        <v>0</v>
      </c>
    </row>
    <row r="262" ht="22.5" customHeight="1" spans="1:3">
      <c r="A262" s="82">
        <v>2340106</v>
      </c>
      <c r="B262" s="82" t="s">
        <v>2280</v>
      </c>
      <c r="C262" s="83">
        <v>0</v>
      </c>
    </row>
    <row r="263" ht="22.5" customHeight="1" spans="1:3">
      <c r="A263" s="82">
        <v>2340107</v>
      </c>
      <c r="B263" s="82" t="s">
        <v>2281</v>
      </c>
      <c r="C263" s="83">
        <v>0</v>
      </c>
    </row>
    <row r="264" ht="22.5" customHeight="1" spans="1:3">
      <c r="A264" s="82">
        <v>2340108</v>
      </c>
      <c r="B264" s="82" t="s">
        <v>2282</v>
      </c>
      <c r="C264" s="83">
        <v>0</v>
      </c>
    </row>
    <row r="265" ht="22.5" customHeight="1" spans="1:3">
      <c r="A265" s="82">
        <v>2340109</v>
      </c>
      <c r="B265" s="82" t="s">
        <v>2283</v>
      </c>
      <c r="C265" s="83">
        <v>0</v>
      </c>
    </row>
    <row r="266" ht="22.5" customHeight="1" spans="1:3">
      <c r="A266" s="82">
        <v>2340110</v>
      </c>
      <c r="B266" s="82" t="s">
        <v>2284</v>
      </c>
      <c r="C266" s="83">
        <v>0</v>
      </c>
    </row>
    <row r="267" ht="22.5" customHeight="1" spans="1:3">
      <c r="A267" s="82">
        <v>2340111</v>
      </c>
      <c r="B267" s="82" t="s">
        <v>2285</v>
      </c>
      <c r="C267" s="83">
        <v>0</v>
      </c>
    </row>
    <row r="268" ht="22.5" customHeight="1" spans="1:3">
      <c r="A268" s="82">
        <v>2340199</v>
      </c>
      <c r="B268" s="82" t="s">
        <v>2286</v>
      </c>
      <c r="C268" s="83">
        <v>0</v>
      </c>
    </row>
    <row r="269" ht="22.5" customHeight="1" spans="1:3">
      <c r="A269" s="82">
        <v>23402</v>
      </c>
      <c r="B269" s="116" t="s">
        <v>2287</v>
      </c>
      <c r="C269" s="83">
        <f>SUM(C270:C275)</f>
        <v>0</v>
      </c>
    </row>
    <row r="270" ht="22.5" customHeight="1" spans="1:3">
      <c r="A270" s="82">
        <v>2340201</v>
      </c>
      <c r="B270" s="82" t="s">
        <v>1595</v>
      </c>
      <c r="C270" s="83">
        <v>0</v>
      </c>
    </row>
    <row r="271" ht="22.5" customHeight="1" spans="1:3">
      <c r="A271" s="82">
        <v>2340202</v>
      </c>
      <c r="B271" s="82" t="s">
        <v>1638</v>
      </c>
      <c r="C271" s="83">
        <v>0</v>
      </c>
    </row>
    <row r="272" ht="22.5" customHeight="1" spans="1:3">
      <c r="A272" s="82">
        <v>2340203</v>
      </c>
      <c r="B272" s="82" t="s">
        <v>1500</v>
      </c>
      <c r="C272" s="83">
        <v>0</v>
      </c>
    </row>
    <row r="273" ht="22.5" customHeight="1" spans="1:3">
      <c r="A273" s="82">
        <v>2340204</v>
      </c>
      <c r="B273" s="82" t="s">
        <v>2288</v>
      </c>
      <c r="C273" s="83">
        <v>0</v>
      </c>
    </row>
    <row r="274" ht="22.5" customHeight="1" spans="1:3">
      <c r="A274" s="82">
        <v>2340205</v>
      </c>
      <c r="B274" s="82" t="s">
        <v>2289</v>
      </c>
      <c r="C274" s="83">
        <v>0</v>
      </c>
    </row>
    <row r="275" ht="22.5" customHeight="1" spans="1:3">
      <c r="A275" s="82">
        <v>2340299</v>
      </c>
      <c r="B275" s="82" t="s">
        <v>2290</v>
      </c>
      <c r="C275" s="83">
        <v>0</v>
      </c>
    </row>
  </sheetData>
  <mergeCells count="1">
    <mergeCell ref="A1:C1"/>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B28"/>
  <sheetViews>
    <sheetView topLeftCell="A17" workbookViewId="0">
      <selection activeCell="B21" sqref="B21"/>
    </sheetView>
  </sheetViews>
  <sheetFormatPr defaultColWidth="9" defaultRowHeight="14.25" outlineLevelCol="1"/>
  <cols>
    <col min="1" max="2" width="40.625" customWidth="1"/>
  </cols>
  <sheetData>
    <row r="1" ht="33.75" customHeight="1" spans="1:2">
      <c r="A1" s="107" t="s">
        <v>2292</v>
      </c>
      <c r="B1" s="107"/>
    </row>
    <row r="2" ht="32.25" customHeight="1" spans="1:2">
      <c r="A2" s="108" t="s">
        <v>25</v>
      </c>
      <c r="B2" s="108"/>
    </row>
    <row r="3" ht="21.75" customHeight="1" spans="1:2">
      <c r="A3" s="109" t="s">
        <v>97</v>
      </c>
      <c r="B3" s="109" t="s">
        <v>29</v>
      </c>
    </row>
    <row r="4" ht="21.75" customHeight="1" spans="1:2">
      <c r="A4" s="110" t="s">
        <v>1981</v>
      </c>
      <c r="B4" s="111">
        <v>146002</v>
      </c>
    </row>
    <row r="5" ht="21.75" customHeight="1" spans="1:2">
      <c r="A5" s="110" t="s">
        <v>2293</v>
      </c>
      <c r="B5" s="111">
        <v>3869</v>
      </c>
    </row>
    <row r="6" ht="21.75" customHeight="1" spans="1:2">
      <c r="A6" s="110" t="s">
        <v>2294</v>
      </c>
      <c r="B6" s="111">
        <v>3869</v>
      </c>
    </row>
    <row r="7" ht="21.75" customHeight="1" spans="1:2">
      <c r="A7" s="110" t="s">
        <v>2295</v>
      </c>
      <c r="B7" s="111">
        <v>0</v>
      </c>
    </row>
    <row r="8" ht="21.75" customHeight="1" spans="1:2">
      <c r="A8" s="110" t="s">
        <v>1888</v>
      </c>
      <c r="B8" s="111">
        <v>11</v>
      </c>
    </row>
    <row r="9" ht="21.75" customHeight="1" spans="1:2">
      <c r="A9" s="110" t="s">
        <v>2296</v>
      </c>
      <c r="B9" s="111">
        <v>2732</v>
      </c>
    </row>
    <row r="10" ht="21.75" customHeight="1" spans="1:2">
      <c r="A10" s="110" t="s">
        <v>2297</v>
      </c>
      <c r="B10" s="111">
        <v>0</v>
      </c>
    </row>
    <row r="11" ht="21.75" customHeight="1" spans="1:2">
      <c r="A11" s="110" t="s">
        <v>2298</v>
      </c>
      <c r="B11" s="111">
        <v>76</v>
      </c>
    </row>
    <row r="12" ht="21.75" customHeight="1" spans="1:2">
      <c r="A12" s="110" t="s">
        <v>2299</v>
      </c>
      <c r="B12" s="111">
        <v>0</v>
      </c>
    </row>
    <row r="13" ht="21.75" customHeight="1" spans="1:2">
      <c r="A13" s="110" t="s">
        <v>2300</v>
      </c>
      <c r="B13" s="111">
        <v>0</v>
      </c>
    </row>
    <row r="14" ht="21.75" customHeight="1" spans="1:2">
      <c r="A14" s="110" t="s">
        <v>2301</v>
      </c>
      <c r="B14" s="111">
        <v>0</v>
      </c>
    </row>
    <row r="15" ht="21.75" customHeight="1" spans="1:2">
      <c r="A15" s="110" t="s">
        <v>76</v>
      </c>
      <c r="B15" s="111">
        <v>1050</v>
      </c>
    </row>
    <row r="16" ht="21.75" customHeight="1" spans="1:2">
      <c r="A16" s="110" t="s">
        <v>2302</v>
      </c>
      <c r="B16" s="112">
        <v>0</v>
      </c>
    </row>
    <row r="17" ht="21.75" customHeight="1" spans="1:2">
      <c r="A17" s="110" t="s">
        <v>2303</v>
      </c>
      <c r="B17" s="111">
        <v>0</v>
      </c>
    </row>
    <row r="18" ht="21.75" customHeight="1" spans="1:2">
      <c r="A18" s="110" t="s">
        <v>2304</v>
      </c>
      <c r="B18" s="111">
        <v>3082</v>
      </c>
    </row>
    <row r="19" ht="21.75" customHeight="1" spans="1:2">
      <c r="A19" s="110" t="s">
        <v>2305</v>
      </c>
      <c r="B19" s="111">
        <v>0</v>
      </c>
    </row>
    <row r="20" ht="21.75" customHeight="1" spans="1:2">
      <c r="A20" s="110" t="s">
        <v>2306</v>
      </c>
      <c r="B20" s="111">
        <v>0</v>
      </c>
    </row>
    <row r="21" ht="21.75" customHeight="1" spans="1:2">
      <c r="A21" s="110" t="s">
        <v>2307</v>
      </c>
      <c r="B21" s="111">
        <v>0</v>
      </c>
    </row>
    <row r="22" ht="21.75" customHeight="1" spans="1:2">
      <c r="A22" s="110" t="s">
        <v>2308</v>
      </c>
      <c r="B22" s="111">
        <v>0</v>
      </c>
    </row>
    <row r="23" ht="21.75" customHeight="1" spans="1:2">
      <c r="A23" s="110" t="s">
        <v>2309</v>
      </c>
      <c r="B23" s="111">
        <v>0</v>
      </c>
    </row>
    <row r="24" ht="21.75" customHeight="1" spans="1:2">
      <c r="A24" s="110" t="s">
        <v>2310</v>
      </c>
      <c r="B24" s="111">
        <v>0</v>
      </c>
    </row>
    <row r="25" ht="21.75" customHeight="1" spans="1:2">
      <c r="A25" s="110" t="s">
        <v>93</v>
      </c>
      <c r="B25" s="111">
        <v>85000</v>
      </c>
    </row>
    <row r="26" ht="21.75" customHeight="1" spans="1:2">
      <c r="A26" s="110"/>
      <c r="B26" s="113"/>
    </row>
    <row r="27" ht="21.75" customHeight="1" spans="1:2">
      <c r="A27" s="110"/>
      <c r="B27" s="113"/>
    </row>
    <row r="28" ht="21.75" customHeight="1" spans="1:2">
      <c r="A28" s="109" t="s">
        <v>2311</v>
      </c>
      <c r="B28" s="111">
        <v>237953</v>
      </c>
    </row>
  </sheetData>
  <mergeCells count="2">
    <mergeCell ref="A1:B1"/>
    <mergeCell ref="A2:B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E8"/>
  <sheetViews>
    <sheetView workbookViewId="0">
      <selection activeCell="B11" sqref="B11"/>
    </sheetView>
  </sheetViews>
  <sheetFormatPr defaultColWidth="9" defaultRowHeight="14.25" outlineLevelRow="7" outlineLevelCol="4"/>
  <cols>
    <col min="1" max="1" width="29.375" customWidth="1"/>
    <col min="2" max="3" width="27.25" customWidth="1"/>
  </cols>
  <sheetData>
    <row r="1" ht="48" customHeight="1" spans="1:3">
      <c r="A1" s="79" t="s">
        <v>2312</v>
      </c>
      <c r="B1" s="79"/>
      <c r="C1" s="79"/>
    </row>
    <row r="2" ht="27.75" customHeight="1" spans="1:3">
      <c r="A2" s="101" t="s">
        <v>25</v>
      </c>
      <c r="B2" s="101"/>
      <c r="C2" s="101"/>
    </row>
    <row r="3" ht="48" customHeight="1" spans="1:3">
      <c r="A3" s="102" t="s">
        <v>1972</v>
      </c>
      <c r="B3" s="102" t="s">
        <v>1973</v>
      </c>
      <c r="C3" s="102" t="s">
        <v>2313</v>
      </c>
    </row>
    <row r="4" ht="48" customHeight="1" spans="1:3">
      <c r="A4" s="103" t="s">
        <v>1977</v>
      </c>
      <c r="B4" s="104">
        <v>0</v>
      </c>
      <c r="C4" s="104">
        <v>0</v>
      </c>
    </row>
    <row r="5" ht="48" customHeight="1" spans="1:3">
      <c r="A5" s="85"/>
      <c r="B5" s="83"/>
      <c r="C5" s="105"/>
    </row>
    <row r="6" ht="48" customHeight="1" spans="1:3">
      <c r="A6" s="85"/>
      <c r="B6" s="83"/>
      <c r="C6" s="105"/>
    </row>
    <row r="7" ht="48" customHeight="1" spans="1:3">
      <c r="A7" s="102" t="s">
        <v>1978</v>
      </c>
      <c r="B7" s="104">
        <f>B4</f>
        <v>0</v>
      </c>
      <c r="C7" s="104">
        <f>C4</f>
        <v>0</v>
      </c>
    </row>
    <row r="8" spans="1:5">
      <c r="A8" s="106" t="s">
        <v>2314</v>
      </c>
      <c r="B8" s="106"/>
      <c r="C8" s="106"/>
      <c r="D8" s="106"/>
      <c r="E8" s="106"/>
    </row>
  </sheetData>
  <mergeCells count="3">
    <mergeCell ref="A1:C1"/>
    <mergeCell ref="A2:C2"/>
    <mergeCell ref="A8:E8"/>
  </mergeCells>
  <conditionalFormatting sqref="A5:B6">
    <cfRule type="cellIs" dxfId="1" priority="2" stopIfTrue="1" operator="equal">
      <formula>0</formula>
    </cfRule>
    <cfRule type="cellIs" dxfId="0" priority="1" stopIfTrue="1" operator="equal">
      <formula>0</formula>
    </cfRule>
  </conditionalFormatting>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Z33"/>
  <sheetViews>
    <sheetView topLeftCell="M9" workbookViewId="0">
      <selection activeCell="L26" sqref="L26"/>
    </sheetView>
  </sheetViews>
  <sheetFormatPr defaultColWidth="9" defaultRowHeight="14.25"/>
  <cols>
    <col min="1" max="1" width="9" style="89"/>
    <col min="2" max="2" width="37.25" style="89" customWidth="1"/>
    <col min="3" max="5" width="9" style="89"/>
    <col min="6" max="6" width="13.25" style="89" customWidth="1"/>
    <col min="7" max="10" width="9" style="89"/>
    <col min="11" max="11" width="11.375" style="89" customWidth="1"/>
    <col min="12" max="12" width="11.5" style="89" customWidth="1"/>
    <col min="13" max="13" width="9" style="89"/>
    <col min="14" max="14" width="35.25" style="89" customWidth="1"/>
    <col min="15" max="20" width="9" style="89"/>
    <col min="21" max="22" width="11.5" style="89" customWidth="1"/>
    <col min="23" max="23" width="9" style="89"/>
    <col min="24" max="24" width="36.5" style="89" customWidth="1"/>
    <col min="25" max="25" width="13.25" style="89" customWidth="1"/>
    <col min="26" max="16384" width="9" style="89"/>
  </cols>
  <sheetData>
    <row r="1" ht="22.5" spans="1:26">
      <c r="A1" s="79" t="s">
        <v>2315</v>
      </c>
      <c r="B1" s="79"/>
      <c r="C1" s="79"/>
      <c r="D1" s="79"/>
      <c r="E1" s="79"/>
      <c r="F1" s="79"/>
      <c r="G1" s="79"/>
      <c r="H1" s="79"/>
      <c r="I1" s="79"/>
      <c r="J1" s="79"/>
      <c r="K1" s="79"/>
      <c r="L1" s="79"/>
      <c r="M1" s="79"/>
      <c r="N1" s="79"/>
      <c r="O1" s="79"/>
      <c r="P1" s="79"/>
      <c r="Q1" s="79"/>
      <c r="R1" s="79"/>
      <c r="S1" s="79"/>
      <c r="T1" s="79"/>
      <c r="U1" s="79"/>
      <c r="V1" s="79"/>
      <c r="W1" s="79"/>
      <c r="X1" s="79"/>
      <c r="Y1" s="79"/>
      <c r="Z1" s="79"/>
    </row>
    <row r="2" spans="1:26">
      <c r="A2" s="80" t="s">
        <v>25</v>
      </c>
      <c r="B2" s="80"/>
      <c r="C2" s="80"/>
      <c r="D2" s="80"/>
      <c r="E2" s="80"/>
      <c r="F2" s="80"/>
      <c r="G2" s="80"/>
      <c r="H2" s="80"/>
      <c r="I2" s="80"/>
      <c r="J2" s="80"/>
      <c r="K2" s="80"/>
      <c r="L2" s="80"/>
      <c r="M2" s="80"/>
      <c r="N2" s="80"/>
      <c r="O2" s="80"/>
      <c r="P2" s="80"/>
      <c r="Q2" s="80"/>
      <c r="R2" s="80"/>
      <c r="S2" s="80"/>
      <c r="T2" s="80"/>
      <c r="U2" s="80"/>
      <c r="V2" s="80"/>
      <c r="W2" s="80"/>
      <c r="X2" s="80"/>
      <c r="Y2" s="80"/>
      <c r="Z2" s="80"/>
    </row>
    <row r="3" s="88" customFormat="1" spans="1:26">
      <c r="A3" s="90" t="s">
        <v>107</v>
      </c>
      <c r="B3" s="90" t="s">
        <v>2316</v>
      </c>
      <c r="C3" s="90" t="s">
        <v>29</v>
      </c>
      <c r="D3" s="90" t="s">
        <v>79</v>
      </c>
      <c r="E3" s="90" t="s">
        <v>2317</v>
      </c>
      <c r="F3" s="90" t="s">
        <v>2303</v>
      </c>
      <c r="G3" s="90" t="s">
        <v>89</v>
      </c>
      <c r="H3" s="90" t="s">
        <v>91</v>
      </c>
      <c r="I3" s="90" t="s">
        <v>2308</v>
      </c>
      <c r="J3" s="90" t="s">
        <v>2318</v>
      </c>
      <c r="K3" s="90" t="s">
        <v>2319</v>
      </c>
      <c r="L3" s="90" t="s">
        <v>2320</v>
      </c>
      <c r="M3" s="90" t="s">
        <v>107</v>
      </c>
      <c r="N3" s="90" t="s">
        <v>2321</v>
      </c>
      <c r="O3" s="90" t="s">
        <v>29</v>
      </c>
      <c r="P3" s="90" t="s">
        <v>2322</v>
      </c>
      <c r="Q3" s="90" t="s">
        <v>80</v>
      </c>
      <c r="R3" s="90" t="s">
        <v>82</v>
      </c>
      <c r="S3" s="90" t="s">
        <v>2323</v>
      </c>
      <c r="T3" s="90" t="s">
        <v>801</v>
      </c>
      <c r="U3" s="90" t="s">
        <v>806</v>
      </c>
      <c r="V3" s="90" t="s">
        <v>805</v>
      </c>
      <c r="W3" s="90" t="s">
        <v>107</v>
      </c>
      <c r="X3" s="90" t="s">
        <v>2324</v>
      </c>
      <c r="Y3" s="90" t="s">
        <v>2325</v>
      </c>
      <c r="Z3" s="90" t="s">
        <v>88</v>
      </c>
    </row>
    <row r="4" s="88" customFormat="1" spans="1:26">
      <c r="A4" s="90"/>
      <c r="B4" s="90"/>
      <c r="C4" s="90"/>
      <c r="D4" s="90"/>
      <c r="E4" s="90"/>
      <c r="F4" s="90"/>
      <c r="G4" s="90"/>
      <c r="H4" s="90"/>
      <c r="I4" s="90"/>
      <c r="J4" s="90"/>
      <c r="K4" s="90"/>
      <c r="L4" s="90"/>
      <c r="M4" s="90"/>
      <c r="N4" s="90"/>
      <c r="O4" s="90"/>
      <c r="P4" s="90"/>
      <c r="Q4" s="90"/>
      <c r="R4" s="90"/>
      <c r="S4" s="90"/>
      <c r="T4" s="90"/>
      <c r="U4" s="90"/>
      <c r="V4" s="90"/>
      <c r="W4" s="90"/>
      <c r="X4" s="90"/>
      <c r="Y4" s="90"/>
      <c r="Z4" s="90"/>
    </row>
    <row r="5" spans="1:26">
      <c r="A5" s="82"/>
      <c r="B5" s="81" t="s">
        <v>1981</v>
      </c>
      <c r="C5" s="83">
        <f t="shared" ref="C5:L5" si="0">SUM(C6:C32)</f>
        <v>146002</v>
      </c>
      <c r="D5" s="83">
        <f t="shared" si="0"/>
        <v>3869</v>
      </c>
      <c r="E5" s="83">
        <f t="shared" si="0"/>
        <v>0</v>
      </c>
      <c r="F5" s="83">
        <f t="shared" si="0"/>
        <v>0</v>
      </c>
      <c r="G5" s="83">
        <f t="shared" si="0"/>
        <v>3082</v>
      </c>
      <c r="H5" s="83">
        <f t="shared" si="0"/>
        <v>0</v>
      </c>
      <c r="I5" s="83">
        <f t="shared" si="0"/>
        <v>0</v>
      </c>
      <c r="J5" s="83">
        <f t="shared" si="0"/>
        <v>85000</v>
      </c>
      <c r="K5" s="83">
        <f t="shared" si="0"/>
        <v>0</v>
      </c>
      <c r="L5" s="83">
        <f t="shared" si="0"/>
        <v>0</v>
      </c>
      <c r="M5" s="82"/>
      <c r="N5" s="81" t="s">
        <v>2054</v>
      </c>
      <c r="O5" s="83">
        <f t="shared" ref="O5:V5" si="1">SUM(O6:O32)</f>
        <v>218382</v>
      </c>
      <c r="P5" s="83">
        <f t="shared" si="1"/>
        <v>0</v>
      </c>
      <c r="Q5" s="83">
        <f t="shared" si="1"/>
        <v>70</v>
      </c>
      <c r="R5" s="83">
        <f t="shared" si="1"/>
        <v>16500</v>
      </c>
      <c r="S5" s="83">
        <f t="shared" si="1"/>
        <v>0</v>
      </c>
      <c r="T5" s="83">
        <f t="shared" si="1"/>
        <v>0</v>
      </c>
      <c r="U5" s="83">
        <f t="shared" si="1"/>
        <v>0</v>
      </c>
      <c r="V5" s="83">
        <f t="shared" si="1"/>
        <v>0</v>
      </c>
      <c r="W5" s="82"/>
      <c r="X5" s="81" t="s">
        <v>2326</v>
      </c>
      <c r="Y5" s="83">
        <f>SUM(Y6:Y32)</f>
        <v>0</v>
      </c>
      <c r="Z5" s="83">
        <f t="shared" ref="Z5:Z32" si="2">SUM(C5:L5)-SUM(O5:V5)-Y5</f>
        <v>3001</v>
      </c>
    </row>
    <row r="6" spans="1:26">
      <c r="A6" s="82">
        <v>1030166</v>
      </c>
      <c r="B6" s="82" t="s">
        <v>2327</v>
      </c>
      <c r="C6" s="83">
        <f>'[1]L08'!C40</f>
        <v>0</v>
      </c>
      <c r="D6" s="83">
        <v>0</v>
      </c>
      <c r="E6" s="83">
        <v>0</v>
      </c>
      <c r="F6" s="83">
        <v>0</v>
      </c>
      <c r="G6" s="83">
        <v>0</v>
      </c>
      <c r="H6" s="83">
        <v>0</v>
      </c>
      <c r="I6" s="83">
        <v>0</v>
      </c>
      <c r="J6" s="83">
        <v>0</v>
      </c>
      <c r="K6" s="83">
        <v>0</v>
      </c>
      <c r="L6" s="83">
        <v>0</v>
      </c>
      <c r="M6" s="82">
        <v>20610</v>
      </c>
      <c r="N6" s="82" t="s">
        <v>2328</v>
      </c>
      <c r="O6" s="83">
        <f>'[1]L09'!C7</f>
        <v>0</v>
      </c>
      <c r="P6" s="83">
        <v>0</v>
      </c>
      <c r="Q6" s="83">
        <v>0</v>
      </c>
      <c r="R6" s="83">
        <v>0</v>
      </c>
      <c r="S6" s="83">
        <v>0</v>
      </c>
      <c r="T6" s="83">
        <v>0</v>
      </c>
      <c r="U6" s="83">
        <v>0</v>
      </c>
      <c r="V6" s="83">
        <v>0</v>
      </c>
      <c r="W6" s="82">
        <v>1030166</v>
      </c>
      <c r="X6" s="82" t="s">
        <v>2329</v>
      </c>
      <c r="Y6" s="83">
        <v>0</v>
      </c>
      <c r="Z6" s="83">
        <f t="shared" si="2"/>
        <v>0</v>
      </c>
    </row>
    <row r="7" spans="1:26">
      <c r="A7" s="82"/>
      <c r="B7" s="82" t="s">
        <v>2330</v>
      </c>
      <c r="C7" s="83">
        <f>'[1]L08'!C15+'[1]L08'!C60</f>
        <v>0</v>
      </c>
      <c r="D7" s="83">
        <v>11</v>
      </c>
      <c r="E7" s="83">
        <v>0</v>
      </c>
      <c r="F7" s="83">
        <v>0</v>
      </c>
      <c r="G7" s="83">
        <v>0</v>
      </c>
      <c r="H7" s="83">
        <v>0</v>
      </c>
      <c r="I7" s="83">
        <v>0</v>
      </c>
      <c r="J7" s="83">
        <v>0</v>
      </c>
      <c r="K7" s="83">
        <v>0</v>
      </c>
      <c r="L7" s="83">
        <v>0</v>
      </c>
      <c r="M7" s="82"/>
      <c r="N7" s="82" t="s">
        <v>2331</v>
      </c>
      <c r="O7" s="83">
        <f>'[1]L09'!C15+'[1]L09'!C27+'[1]L09'!C224+'[1]L09'!C242</f>
        <v>11</v>
      </c>
      <c r="P7" s="83">
        <v>0</v>
      </c>
      <c r="Q7" s="83">
        <v>0</v>
      </c>
      <c r="R7" s="83">
        <v>0</v>
      </c>
      <c r="S7" s="83">
        <v>0</v>
      </c>
      <c r="T7" s="83">
        <v>0</v>
      </c>
      <c r="U7" s="83">
        <v>0</v>
      </c>
      <c r="V7" s="83">
        <v>0</v>
      </c>
      <c r="W7" s="82"/>
      <c r="X7" s="82" t="s">
        <v>2332</v>
      </c>
      <c r="Y7" s="83">
        <v>0</v>
      </c>
      <c r="Z7" s="83">
        <f t="shared" si="2"/>
        <v>0</v>
      </c>
    </row>
    <row r="8" spans="1:26">
      <c r="A8" s="82">
        <v>1030121</v>
      </c>
      <c r="B8" s="82" t="s">
        <v>2333</v>
      </c>
      <c r="C8" s="83">
        <f>'[1]L08'!C14</f>
        <v>0</v>
      </c>
      <c r="D8" s="83">
        <v>0</v>
      </c>
      <c r="E8" s="83">
        <v>0</v>
      </c>
      <c r="F8" s="83">
        <v>0</v>
      </c>
      <c r="G8" s="83">
        <v>0</v>
      </c>
      <c r="H8" s="83">
        <v>0</v>
      </c>
      <c r="I8" s="83">
        <v>0</v>
      </c>
      <c r="J8" s="83">
        <v>0</v>
      </c>
      <c r="K8" s="83">
        <v>0</v>
      </c>
      <c r="L8" s="83">
        <v>0</v>
      </c>
      <c r="M8" s="82">
        <v>20709</v>
      </c>
      <c r="N8" s="82" t="s">
        <v>2334</v>
      </c>
      <c r="O8" s="83">
        <f>'[1]L09'!C21</f>
        <v>0</v>
      </c>
      <c r="P8" s="83">
        <v>0</v>
      </c>
      <c r="Q8" s="83">
        <v>0</v>
      </c>
      <c r="R8" s="83">
        <v>0</v>
      </c>
      <c r="S8" s="83">
        <v>0</v>
      </c>
      <c r="T8" s="83">
        <v>0</v>
      </c>
      <c r="U8" s="83">
        <v>0</v>
      </c>
      <c r="V8" s="83">
        <v>0</v>
      </c>
      <c r="W8" s="82">
        <v>1030121</v>
      </c>
      <c r="X8" s="82" t="s">
        <v>2335</v>
      </c>
      <c r="Y8" s="83">
        <v>0</v>
      </c>
      <c r="Z8" s="83">
        <f t="shared" si="2"/>
        <v>0</v>
      </c>
    </row>
    <row r="9" spans="1:26">
      <c r="A9" s="82">
        <v>1030149</v>
      </c>
      <c r="B9" s="82" t="s">
        <v>2336</v>
      </c>
      <c r="C9" s="83">
        <f>'[1]L08'!C24</f>
        <v>0</v>
      </c>
      <c r="D9" s="83">
        <v>2702</v>
      </c>
      <c r="E9" s="83">
        <v>0</v>
      </c>
      <c r="F9" s="83">
        <v>0</v>
      </c>
      <c r="G9" s="83">
        <v>0</v>
      </c>
      <c r="H9" s="83">
        <v>0</v>
      </c>
      <c r="I9" s="83">
        <v>0</v>
      </c>
      <c r="J9" s="83">
        <v>0</v>
      </c>
      <c r="K9" s="83">
        <v>0</v>
      </c>
      <c r="L9" s="83">
        <v>0</v>
      </c>
      <c r="M9" s="82">
        <v>20822</v>
      </c>
      <c r="N9" s="82" t="s">
        <v>2337</v>
      </c>
      <c r="O9" s="83">
        <f>'[1]L09'!C31</f>
        <v>2702</v>
      </c>
      <c r="P9" s="83">
        <v>0</v>
      </c>
      <c r="Q9" s="83">
        <v>0</v>
      </c>
      <c r="R9" s="83">
        <v>0</v>
      </c>
      <c r="S9" s="83">
        <v>0</v>
      </c>
      <c r="T9" s="83">
        <v>0</v>
      </c>
      <c r="U9" s="83">
        <v>0</v>
      </c>
      <c r="V9" s="83">
        <v>0</v>
      </c>
      <c r="W9" s="82">
        <v>1030149</v>
      </c>
      <c r="X9" s="82" t="s">
        <v>2338</v>
      </c>
      <c r="Y9" s="83">
        <v>0</v>
      </c>
      <c r="Z9" s="83">
        <f t="shared" si="2"/>
        <v>0</v>
      </c>
    </row>
    <row r="10" spans="1:26">
      <c r="A10" s="82"/>
      <c r="B10" s="82" t="s">
        <v>2339</v>
      </c>
      <c r="C10" s="83">
        <f>'[1]L08'!C35+'[1]L08'!C68</f>
        <v>0</v>
      </c>
      <c r="D10" s="83">
        <v>30</v>
      </c>
      <c r="E10" s="83">
        <v>0</v>
      </c>
      <c r="F10" s="83">
        <v>0</v>
      </c>
      <c r="G10" s="83">
        <v>0</v>
      </c>
      <c r="H10" s="83">
        <v>0</v>
      </c>
      <c r="I10" s="83">
        <v>0</v>
      </c>
      <c r="J10" s="83">
        <v>0</v>
      </c>
      <c r="K10" s="83">
        <v>0</v>
      </c>
      <c r="L10" s="83">
        <v>0</v>
      </c>
      <c r="M10" s="82"/>
      <c r="N10" s="82" t="s">
        <v>2340</v>
      </c>
      <c r="O10" s="83">
        <f>'[1]L09'!C35+'[1]L09'!C39+'[1]L09'!C229+'[1]L09'!C247</f>
        <v>30</v>
      </c>
      <c r="P10" s="83">
        <v>0</v>
      </c>
      <c r="Q10" s="83">
        <v>0</v>
      </c>
      <c r="R10" s="83">
        <v>0</v>
      </c>
      <c r="S10" s="83">
        <v>0</v>
      </c>
      <c r="T10" s="83">
        <v>0</v>
      </c>
      <c r="U10" s="83">
        <v>0</v>
      </c>
      <c r="V10" s="83">
        <v>0</v>
      </c>
      <c r="W10" s="82"/>
      <c r="X10" s="82" t="s">
        <v>2341</v>
      </c>
      <c r="Y10" s="83">
        <v>0</v>
      </c>
      <c r="Z10" s="83">
        <f t="shared" si="2"/>
        <v>0</v>
      </c>
    </row>
    <row r="11" spans="1:26">
      <c r="A11" s="82">
        <v>1030168</v>
      </c>
      <c r="B11" s="82" t="s">
        <v>2342</v>
      </c>
      <c r="C11" s="83">
        <f>'[1]L08'!C41</f>
        <v>0</v>
      </c>
      <c r="D11" s="83">
        <v>0</v>
      </c>
      <c r="E11" s="83">
        <v>0</v>
      </c>
      <c r="F11" s="83">
        <v>0</v>
      </c>
      <c r="G11" s="83">
        <v>0</v>
      </c>
      <c r="H11" s="83">
        <v>0</v>
      </c>
      <c r="I11" s="83">
        <v>0</v>
      </c>
      <c r="J11" s="83">
        <v>0</v>
      </c>
      <c r="K11" s="83">
        <v>0</v>
      </c>
      <c r="L11" s="83">
        <v>0</v>
      </c>
      <c r="M11" s="82">
        <v>21160</v>
      </c>
      <c r="N11" s="82" t="s">
        <v>2343</v>
      </c>
      <c r="O11" s="83">
        <f>'[1]L09'!C43</f>
        <v>0</v>
      </c>
      <c r="P11" s="83">
        <v>0</v>
      </c>
      <c r="Q11" s="83">
        <v>0</v>
      </c>
      <c r="R11" s="83">
        <v>0</v>
      </c>
      <c r="S11" s="83">
        <v>0</v>
      </c>
      <c r="T11" s="83">
        <v>0</v>
      </c>
      <c r="U11" s="83">
        <v>0</v>
      </c>
      <c r="V11" s="83">
        <v>0</v>
      </c>
      <c r="W11" s="82">
        <v>1030168</v>
      </c>
      <c r="X11" s="82" t="s">
        <v>2344</v>
      </c>
      <c r="Y11" s="83">
        <v>0</v>
      </c>
      <c r="Z11" s="83">
        <f t="shared" si="2"/>
        <v>0</v>
      </c>
    </row>
    <row r="12" spans="1:26">
      <c r="A12" s="82">
        <v>1030175</v>
      </c>
      <c r="B12" s="82" t="s">
        <v>2345</v>
      </c>
      <c r="C12" s="83">
        <f>'[1]L08'!C43</f>
        <v>0</v>
      </c>
      <c r="D12" s="83">
        <v>0</v>
      </c>
      <c r="E12" s="83">
        <v>0</v>
      </c>
      <c r="F12" s="83">
        <v>0</v>
      </c>
      <c r="G12" s="83">
        <v>0</v>
      </c>
      <c r="H12" s="83">
        <v>0</v>
      </c>
      <c r="I12" s="83">
        <v>0</v>
      </c>
      <c r="J12" s="83">
        <v>0</v>
      </c>
      <c r="K12" s="83">
        <v>0</v>
      </c>
      <c r="L12" s="83">
        <v>0</v>
      </c>
      <c r="M12" s="82">
        <v>21161</v>
      </c>
      <c r="N12" s="82" t="s">
        <v>2346</v>
      </c>
      <c r="O12" s="83">
        <f>'[1]L09'!C48</f>
        <v>0</v>
      </c>
      <c r="P12" s="83">
        <v>0</v>
      </c>
      <c r="Q12" s="83">
        <v>0</v>
      </c>
      <c r="R12" s="83">
        <v>0</v>
      </c>
      <c r="S12" s="83">
        <v>0</v>
      </c>
      <c r="T12" s="83">
        <v>0</v>
      </c>
      <c r="U12" s="83">
        <v>0</v>
      </c>
      <c r="V12" s="83">
        <v>0</v>
      </c>
      <c r="W12" s="82">
        <v>1030175</v>
      </c>
      <c r="X12" s="82" t="s">
        <v>2347</v>
      </c>
      <c r="Y12" s="83">
        <v>0</v>
      </c>
      <c r="Z12" s="83">
        <f t="shared" si="2"/>
        <v>0</v>
      </c>
    </row>
    <row r="13" spans="1:26">
      <c r="A13" s="82"/>
      <c r="B13" s="82" t="s">
        <v>2348</v>
      </c>
      <c r="C13" s="83">
        <v>144431</v>
      </c>
      <c r="D13" s="83">
        <v>76</v>
      </c>
      <c r="E13" s="83">
        <v>0</v>
      </c>
      <c r="F13" s="83">
        <v>0</v>
      </c>
      <c r="G13" s="83">
        <v>2929</v>
      </c>
      <c r="H13" s="83">
        <v>0</v>
      </c>
      <c r="I13" s="83">
        <v>0</v>
      </c>
      <c r="J13" s="83">
        <v>0</v>
      </c>
      <c r="K13" s="83">
        <v>0</v>
      </c>
      <c r="L13" s="83">
        <v>0</v>
      </c>
      <c r="M13" s="82"/>
      <c r="N13" s="82" t="s">
        <v>2349</v>
      </c>
      <c r="O13" s="83">
        <v>128162</v>
      </c>
      <c r="P13" s="83">
        <v>0</v>
      </c>
      <c r="Q13" s="83">
        <v>70</v>
      </c>
      <c r="R13" s="83">
        <v>16500</v>
      </c>
      <c r="S13" s="83">
        <v>0</v>
      </c>
      <c r="T13" s="83">
        <v>0</v>
      </c>
      <c r="U13" s="83">
        <v>0</v>
      </c>
      <c r="V13" s="83">
        <v>0</v>
      </c>
      <c r="W13" s="82"/>
      <c r="X13" s="82" t="s">
        <v>2350</v>
      </c>
      <c r="Y13" s="83">
        <v>0</v>
      </c>
      <c r="Z13" s="83">
        <f t="shared" si="2"/>
        <v>2704</v>
      </c>
    </row>
    <row r="14" spans="1:26">
      <c r="A14" s="82"/>
      <c r="B14" s="82" t="s">
        <v>2351</v>
      </c>
      <c r="C14" s="83">
        <f>'[1]L08'!C16+'[1]L08'!C18+'[1]L08'!C61-C13</f>
        <v>0</v>
      </c>
      <c r="D14" s="83">
        <v>0</v>
      </c>
      <c r="E14" s="83">
        <v>0</v>
      </c>
      <c r="F14" s="83">
        <v>0</v>
      </c>
      <c r="G14" s="83">
        <v>0</v>
      </c>
      <c r="H14" s="83">
        <v>0</v>
      </c>
      <c r="I14" s="83">
        <v>0</v>
      </c>
      <c r="J14" s="83">
        <v>0</v>
      </c>
      <c r="K14" s="83">
        <v>0</v>
      </c>
      <c r="L14" s="83">
        <v>0</v>
      </c>
      <c r="M14" s="82"/>
      <c r="N14" s="82" t="s">
        <v>2352</v>
      </c>
      <c r="O14" s="83">
        <f>'[1]L09'!C54+'[1]L09'!C67+'[1]L09'!C82+'[1]L09'!C86+'[1]L09'!C99+'[1]L09'!C225+'[1]L09'!C233+'[1]L09'!C235+'[1]L09'!C243+'[1]L09'!C251+'[1]L09'!C253-O13</f>
        <v>0</v>
      </c>
      <c r="P14" s="83">
        <v>0</v>
      </c>
      <c r="Q14" s="83">
        <v>0</v>
      </c>
      <c r="R14" s="83">
        <v>0</v>
      </c>
      <c r="S14" s="83">
        <v>0</v>
      </c>
      <c r="T14" s="83">
        <v>0</v>
      </c>
      <c r="U14" s="83">
        <v>0</v>
      </c>
      <c r="V14" s="83">
        <v>0</v>
      </c>
      <c r="W14" s="82"/>
      <c r="X14" s="82" t="s">
        <v>2353</v>
      </c>
      <c r="Y14" s="83">
        <v>0</v>
      </c>
      <c r="Z14" s="83">
        <f t="shared" si="2"/>
        <v>0</v>
      </c>
    </row>
    <row r="15" spans="1:26">
      <c r="A15" s="82"/>
      <c r="B15" s="82" t="s">
        <v>2354</v>
      </c>
      <c r="C15" s="83">
        <f>'[1]L08'!C17+'[1]L08'!C65</f>
        <v>0</v>
      </c>
      <c r="D15" s="83">
        <v>0</v>
      </c>
      <c r="E15" s="83">
        <v>0</v>
      </c>
      <c r="F15" s="83">
        <v>0</v>
      </c>
      <c r="G15" s="83">
        <v>0</v>
      </c>
      <c r="H15" s="83">
        <v>0</v>
      </c>
      <c r="I15" s="83">
        <v>0</v>
      </c>
      <c r="J15" s="83">
        <v>0</v>
      </c>
      <c r="K15" s="83">
        <v>0</v>
      </c>
      <c r="L15" s="83">
        <v>0</v>
      </c>
      <c r="M15" s="82"/>
      <c r="N15" s="82" t="s">
        <v>2355</v>
      </c>
      <c r="O15" s="83">
        <f>'[1]L09'!C71+'[1]L09'!C226+'[1]L09'!C244</f>
        <v>0</v>
      </c>
      <c r="P15" s="83">
        <v>0</v>
      </c>
      <c r="Q15" s="83">
        <v>0</v>
      </c>
      <c r="R15" s="83">
        <v>0</v>
      </c>
      <c r="S15" s="83">
        <v>0</v>
      </c>
      <c r="T15" s="83">
        <v>0</v>
      </c>
      <c r="U15" s="83">
        <v>0</v>
      </c>
      <c r="V15" s="83">
        <v>0</v>
      </c>
      <c r="W15" s="82"/>
      <c r="X15" s="82" t="s">
        <v>2356</v>
      </c>
      <c r="Y15" s="83">
        <v>0</v>
      </c>
      <c r="Z15" s="83">
        <f t="shared" si="2"/>
        <v>0</v>
      </c>
    </row>
    <row r="16" spans="1:26">
      <c r="A16" s="82"/>
      <c r="B16" s="82" t="s">
        <v>2357</v>
      </c>
      <c r="C16" s="83">
        <f>'[1]L08'!C34+'[1]L08'!C67</f>
        <v>1151</v>
      </c>
      <c r="D16" s="83">
        <v>0</v>
      </c>
      <c r="E16" s="83">
        <v>0</v>
      </c>
      <c r="F16" s="83">
        <v>0</v>
      </c>
      <c r="G16" s="83">
        <v>39</v>
      </c>
      <c r="H16" s="83">
        <v>0</v>
      </c>
      <c r="I16" s="83">
        <v>0</v>
      </c>
      <c r="J16" s="83">
        <v>0</v>
      </c>
      <c r="K16" s="83">
        <v>0</v>
      </c>
      <c r="L16" s="83">
        <v>0</v>
      </c>
      <c r="M16" s="82"/>
      <c r="N16" s="82" t="s">
        <v>2358</v>
      </c>
      <c r="O16" s="83">
        <f>'[1]L09'!C72+'[1]L09'!C90+'[1]L09'!C228+'[1]L09'!C246</f>
        <v>1124</v>
      </c>
      <c r="P16" s="83">
        <v>0</v>
      </c>
      <c r="Q16" s="83">
        <v>0</v>
      </c>
      <c r="R16" s="83">
        <v>0</v>
      </c>
      <c r="S16" s="83">
        <v>0</v>
      </c>
      <c r="T16" s="83">
        <v>0</v>
      </c>
      <c r="U16" s="83">
        <v>0</v>
      </c>
      <c r="V16" s="83">
        <v>0</v>
      </c>
      <c r="W16" s="82"/>
      <c r="X16" s="82" t="s">
        <v>2359</v>
      </c>
      <c r="Y16" s="83">
        <v>0</v>
      </c>
      <c r="Z16" s="83">
        <f t="shared" si="2"/>
        <v>66</v>
      </c>
    </row>
    <row r="17" spans="1:26">
      <c r="A17" s="82"/>
      <c r="B17" s="82" t="s">
        <v>2360</v>
      </c>
      <c r="C17" s="83">
        <f>'[1]L08'!C46+'[1]L08'!C73</f>
        <v>420</v>
      </c>
      <c r="D17" s="83">
        <v>0</v>
      </c>
      <c r="E17" s="83">
        <v>0</v>
      </c>
      <c r="F17" s="83">
        <v>0</v>
      </c>
      <c r="G17" s="83">
        <v>0</v>
      </c>
      <c r="H17" s="83">
        <v>0</v>
      </c>
      <c r="I17" s="83">
        <v>0</v>
      </c>
      <c r="J17" s="83">
        <v>0</v>
      </c>
      <c r="K17" s="83">
        <v>0</v>
      </c>
      <c r="L17" s="83">
        <v>0</v>
      </c>
      <c r="M17" s="82"/>
      <c r="N17" s="82" t="s">
        <v>2361</v>
      </c>
      <c r="O17" s="83">
        <f>'[1]L09'!C78+'[1]L09'!C96+'[1]L09'!C232+'[1]L09'!C250</f>
        <v>420</v>
      </c>
      <c r="P17" s="83">
        <v>0</v>
      </c>
      <c r="Q17" s="83">
        <v>0</v>
      </c>
      <c r="R17" s="83">
        <v>0</v>
      </c>
      <c r="S17" s="83">
        <v>0</v>
      </c>
      <c r="T17" s="83">
        <v>0</v>
      </c>
      <c r="U17" s="83">
        <v>0</v>
      </c>
      <c r="V17" s="83">
        <v>0</v>
      </c>
      <c r="W17" s="82"/>
      <c r="X17" s="82" t="s">
        <v>2362</v>
      </c>
      <c r="Y17" s="83">
        <v>0</v>
      </c>
      <c r="Z17" s="83">
        <f t="shared" si="2"/>
        <v>0</v>
      </c>
    </row>
    <row r="18" spans="1:26">
      <c r="A18" s="82"/>
      <c r="B18" s="82" t="s">
        <v>2363</v>
      </c>
      <c r="C18" s="83">
        <f>'[1]L08'!C25+'[1]L08'!C66</f>
        <v>0</v>
      </c>
      <c r="D18" s="83">
        <v>0</v>
      </c>
      <c r="E18" s="83">
        <v>0</v>
      </c>
      <c r="F18" s="83">
        <v>0</v>
      </c>
      <c r="G18" s="83">
        <v>0</v>
      </c>
      <c r="H18" s="83">
        <v>0</v>
      </c>
      <c r="I18" s="83">
        <v>0</v>
      </c>
      <c r="J18" s="83">
        <v>0</v>
      </c>
      <c r="K18" s="83">
        <v>0</v>
      </c>
      <c r="L18" s="83">
        <v>0</v>
      </c>
      <c r="M18" s="82"/>
      <c r="N18" s="82" t="s">
        <v>2364</v>
      </c>
      <c r="O18" s="83">
        <f>'[1]L09'!C109+'[1]L09'!C124+'[1]L09'!C227+'[1]L09'!C245</f>
        <v>0</v>
      </c>
      <c r="P18" s="83">
        <v>0</v>
      </c>
      <c r="Q18" s="83">
        <v>0</v>
      </c>
      <c r="R18" s="83">
        <v>0</v>
      </c>
      <c r="S18" s="83">
        <v>0</v>
      </c>
      <c r="T18" s="83">
        <v>0</v>
      </c>
      <c r="U18" s="83">
        <v>0</v>
      </c>
      <c r="V18" s="83">
        <v>0</v>
      </c>
      <c r="W18" s="82"/>
      <c r="X18" s="82" t="s">
        <v>2365</v>
      </c>
      <c r="Y18" s="83">
        <v>0</v>
      </c>
      <c r="Z18" s="83">
        <f t="shared" si="2"/>
        <v>0</v>
      </c>
    </row>
    <row r="19" spans="1:26">
      <c r="A19" s="82">
        <v>1030152</v>
      </c>
      <c r="B19" s="82" t="s">
        <v>2366</v>
      </c>
      <c r="C19" s="83">
        <f>'[1]L08'!C28</f>
        <v>0</v>
      </c>
      <c r="D19" s="83">
        <v>0</v>
      </c>
      <c r="E19" s="83">
        <v>0</v>
      </c>
      <c r="F19" s="83">
        <v>0</v>
      </c>
      <c r="G19" s="83">
        <v>0</v>
      </c>
      <c r="H19" s="83">
        <v>0</v>
      </c>
      <c r="I19" s="83">
        <v>0</v>
      </c>
      <c r="J19" s="83">
        <v>0</v>
      </c>
      <c r="K19" s="83">
        <v>0</v>
      </c>
      <c r="L19" s="83">
        <v>0</v>
      </c>
      <c r="M19" s="82">
        <v>21367</v>
      </c>
      <c r="N19" s="82" t="s">
        <v>2367</v>
      </c>
      <c r="O19" s="83">
        <f>'[1]L09'!C114</f>
        <v>0</v>
      </c>
      <c r="P19" s="83">
        <v>0</v>
      </c>
      <c r="Q19" s="83">
        <v>0</v>
      </c>
      <c r="R19" s="83">
        <v>0</v>
      </c>
      <c r="S19" s="83">
        <v>0</v>
      </c>
      <c r="T19" s="83">
        <v>0</v>
      </c>
      <c r="U19" s="83">
        <v>0</v>
      </c>
      <c r="V19" s="83">
        <v>0</v>
      </c>
      <c r="W19" s="82">
        <v>1030152</v>
      </c>
      <c r="X19" s="82" t="s">
        <v>2368</v>
      </c>
      <c r="Y19" s="83">
        <v>0</v>
      </c>
      <c r="Z19" s="83">
        <f t="shared" si="2"/>
        <v>0</v>
      </c>
    </row>
    <row r="20" spans="1:26">
      <c r="A20" s="82"/>
      <c r="B20" s="82" t="s">
        <v>2369</v>
      </c>
      <c r="C20" s="83">
        <f>'[1]L08'!C36+'[1]L08'!C69</f>
        <v>0</v>
      </c>
      <c r="D20" s="83">
        <v>0</v>
      </c>
      <c r="E20" s="83">
        <v>0</v>
      </c>
      <c r="F20" s="83">
        <v>0</v>
      </c>
      <c r="G20" s="83">
        <v>0</v>
      </c>
      <c r="H20" s="83">
        <v>0</v>
      </c>
      <c r="I20" s="83">
        <v>0</v>
      </c>
      <c r="J20" s="83">
        <v>0</v>
      </c>
      <c r="K20" s="83">
        <v>0</v>
      </c>
      <c r="L20" s="83">
        <v>0</v>
      </c>
      <c r="M20" s="82"/>
      <c r="N20" s="82" t="s">
        <v>2370</v>
      </c>
      <c r="O20" s="83">
        <f>'[1]L09'!C119+'[1]L09'!C127+'[1]L09'!C230+'[1]L09'!C248</f>
        <v>0</v>
      </c>
      <c r="P20" s="83">
        <v>0</v>
      </c>
      <c r="Q20" s="83">
        <v>0</v>
      </c>
      <c r="R20" s="83">
        <v>0</v>
      </c>
      <c r="S20" s="83">
        <v>0</v>
      </c>
      <c r="T20" s="83">
        <v>0</v>
      </c>
      <c r="U20" s="83">
        <v>0</v>
      </c>
      <c r="V20" s="83">
        <v>0</v>
      </c>
      <c r="W20" s="82"/>
      <c r="X20" s="82" t="s">
        <v>2371</v>
      </c>
      <c r="Y20" s="83">
        <v>0</v>
      </c>
      <c r="Z20" s="83">
        <f t="shared" si="2"/>
        <v>0</v>
      </c>
    </row>
    <row r="21" spans="1:26">
      <c r="A21" s="82"/>
      <c r="B21" s="82" t="s">
        <v>2372</v>
      </c>
      <c r="C21" s="83">
        <f>'[1]L08'!C12+'[1]L08'!C58</f>
        <v>0</v>
      </c>
      <c r="D21" s="83">
        <v>0</v>
      </c>
      <c r="E21" s="83">
        <v>0</v>
      </c>
      <c r="F21" s="83">
        <v>0</v>
      </c>
      <c r="G21" s="83">
        <v>0</v>
      </c>
      <c r="H21" s="83">
        <v>0</v>
      </c>
      <c r="I21" s="83">
        <v>0</v>
      </c>
      <c r="J21" s="83">
        <v>0</v>
      </c>
      <c r="K21" s="83">
        <v>0</v>
      </c>
      <c r="L21" s="83">
        <v>0</v>
      </c>
      <c r="M21" s="82"/>
      <c r="N21" s="82" t="s">
        <v>2373</v>
      </c>
      <c r="O21" s="83">
        <f>'[1]L09'!C133+'[1]L09'!C173+'[1]L09'!C222+'[1]L09'!C240</f>
        <v>0</v>
      </c>
      <c r="P21" s="83">
        <v>0</v>
      </c>
      <c r="Q21" s="83">
        <v>0</v>
      </c>
      <c r="R21" s="83">
        <v>0</v>
      </c>
      <c r="S21" s="83">
        <v>0</v>
      </c>
      <c r="T21" s="83">
        <v>0</v>
      </c>
      <c r="U21" s="83">
        <v>0</v>
      </c>
      <c r="V21" s="83">
        <v>0</v>
      </c>
      <c r="W21" s="82"/>
      <c r="X21" s="82" t="s">
        <v>2374</v>
      </c>
      <c r="Y21" s="83">
        <v>0</v>
      </c>
      <c r="Z21" s="83">
        <f t="shared" si="2"/>
        <v>0</v>
      </c>
    </row>
    <row r="22" spans="1:26">
      <c r="A22" s="82"/>
      <c r="B22" s="82" t="s">
        <v>2375</v>
      </c>
      <c r="C22" s="83">
        <f>'[1]L08'!C39+'[1]L08'!C70</f>
        <v>0</v>
      </c>
      <c r="D22" s="83">
        <v>0</v>
      </c>
      <c r="E22" s="83">
        <v>0</v>
      </c>
      <c r="F22" s="83">
        <v>0</v>
      </c>
      <c r="G22" s="83">
        <v>0</v>
      </c>
      <c r="H22" s="83">
        <v>0</v>
      </c>
      <c r="I22" s="83">
        <v>0</v>
      </c>
      <c r="J22" s="83">
        <v>0</v>
      </c>
      <c r="K22" s="83">
        <v>0</v>
      </c>
      <c r="L22" s="83">
        <v>0</v>
      </c>
      <c r="M22" s="82"/>
      <c r="N22" s="82" t="s">
        <v>2376</v>
      </c>
      <c r="O22" s="83">
        <f>'[1]L09'!C138+'[1]L09'!C176+'[1]L09'!C179+'[1]L09'!C231+'[1]L09'!C234+'[1]L09'!C249+'[1]L09'!C252</f>
        <v>0</v>
      </c>
      <c r="P22" s="83">
        <v>0</v>
      </c>
      <c r="Q22" s="83">
        <v>0</v>
      </c>
      <c r="R22" s="83">
        <v>0</v>
      </c>
      <c r="S22" s="83">
        <v>0</v>
      </c>
      <c r="T22" s="83">
        <v>0</v>
      </c>
      <c r="U22" s="83">
        <v>0</v>
      </c>
      <c r="V22" s="83">
        <v>0</v>
      </c>
      <c r="W22" s="82"/>
      <c r="X22" s="82" t="s">
        <v>2377</v>
      </c>
      <c r="Y22" s="83">
        <v>0</v>
      </c>
      <c r="Z22" s="83">
        <f t="shared" si="2"/>
        <v>0</v>
      </c>
    </row>
    <row r="23" spans="1:26">
      <c r="A23" s="82"/>
      <c r="B23" s="82" t="s">
        <v>2378</v>
      </c>
      <c r="C23" s="83">
        <f>'[1]L08'!C13+'[1]L08'!C59</f>
        <v>0</v>
      </c>
      <c r="D23" s="83">
        <v>0</v>
      </c>
      <c r="E23" s="83">
        <v>0</v>
      </c>
      <c r="F23" s="83">
        <v>0</v>
      </c>
      <c r="G23" s="83">
        <v>0</v>
      </c>
      <c r="H23" s="83">
        <v>0</v>
      </c>
      <c r="I23" s="83">
        <v>0</v>
      </c>
      <c r="J23" s="83">
        <v>0</v>
      </c>
      <c r="K23" s="83">
        <v>0</v>
      </c>
      <c r="L23" s="83">
        <v>0</v>
      </c>
      <c r="M23" s="82"/>
      <c r="N23" s="82" t="s">
        <v>2379</v>
      </c>
      <c r="O23" s="83">
        <f>'[1]L09'!C143+'[1]L09'!C180+'[1]L09'!C223+'[1]L09'!C241</f>
        <v>0</v>
      </c>
      <c r="P23" s="83">
        <v>0</v>
      </c>
      <c r="Q23" s="83">
        <v>0</v>
      </c>
      <c r="R23" s="83">
        <v>0</v>
      </c>
      <c r="S23" s="83">
        <v>0</v>
      </c>
      <c r="T23" s="83">
        <v>0</v>
      </c>
      <c r="U23" s="83">
        <v>0</v>
      </c>
      <c r="V23" s="83">
        <v>0</v>
      </c>
      <c r="W23" s="82"/>
      <c r="X23" s="82" t="s">
        <v>2380</v>
      </c>
      <c r="Y23" s="83">
        <v>0</v>
      </c>
      <c r="Z23" s="83">
        <f t="shared" si="2"/>
        <v>0</v>
      </c>
    </row>
    <row r="24" spans="1:26">
      <c r="A24" s="82">
        <v>1030106</v>
      </c>
      <c r="B24" s="82" t="s">
        <v>2381</v>
      </c>
      <c r="C24" s="83">
        <f>'[1]L08'!C10</f>
        <v>0</v>
      </c>
      <c r="D24" s="83">
        <v>0</v>
      </c>
      <c r="E24" s="83">
        <v>0</v>
      </c>
      <c r="F24" s="83">
        <v>0</v>
      </c>
      <c r="G24" s="83">
        <v>0</v>
      </c>
      <c r="H24" s="83">
        <v>0</v>
      </c>
      <c r="I24" s="83">
        <v>0</v>
      </c>
      <c r="J24" s="83">
        <v>0</v>
      </c>
      <c r="K24" s="83">
        <v>0</v>
      </c>
      <c r="L24" s="83">
        <v>0</v>
      </c>
      <c r="M24" s="82">
        <v>21464</v>
      </c>
      <c r="N24" s="82" t="s">
        <v>2382</v>
      </c>
      <c r="O24" s="83">
        <f>'[1]L09'!C148</f>
        <v>0</v>
      </c>
      <c r="P24" s="83">
        <v>0</v>
      </c>
      <c r="Q24" s="83">
        <v>0</v>
      </c>
      <c r="R24" s="83">
        <v>0</v>
      </c>
      <c r="S24" s="83">
        <v>0</v>
      </c>
      <c r="T24" s="83">
        <v>0</v>
      </c>
      <c r="U24" s="83">
        <v>0</v>
      </c>
      <c r="V24" s="83">
        <v>0</v>
      </c>
      <c r="W24" s="82">
        <v>1030106</v>
      </c>
      <c r="X24" s="82" t="s">
        <v>2383</v>
      </c>
      <c r="Y24" s="83">
        <v>0</v>
      </c>
      <c r="Z24" s="83">
        <f t="shared" si="2"/>
        <v>0</v>
      </c>
    </row>
    <row r="25" spans="1:26">
      <c r="A25" s="82">
        <v>1030171</v>
      </c>
      <c r="B25" s="82" t="s">
        <v>2384</v>
      </c>
      <c r="C25" s="83">
        <f>'[1]L08'!C42</f>
        <v>0</v>
      </c>
      <c r="D25" s="83">
        <v>0</v>
      </c>
      <c r="E25" s="83">
        <v>0</v>
      </c>
      <c r="F25" s="83">
        <v>0</v>
      </c>
      <c r="G25" s="83">
        <v>0</v>
      </c>
      <c r="H25" s="83">
        <v>0</v>
      </c>
      <c r="I25" s="83">
        <v>0</v>
      </c>
      <c r="J25" s="83">
        <v>0</v>
      </c>
      <c r="K25" s="83">
        <v>0</v>
      </c>
      <c r="L25" s="83">
        <v>0</v>
      </c>
      <c r="M25" s="82">
        <v>21468</v>
      </c>
      <c r="N25" s="82" t="s">
        <v>2385</v>
      </c>
      <c r="O25" s="83">
        <f>'[1]L09'!C157</f>
        <v>0</v>
      </c>
      <c r="P25" s="83">
        <v>0</v>
      </c>
      <c r="Q25" s="83">
        <v>0</v>
      </c>
      <c r="R25" s="83">
        <v>0</v>
      </c>
      <c r="S25" s="83">
        <v>0</v>
      </c>
      <c r="T25" s="83">
        <v>0</v>
      </c>
      <c r="U25" s="83">
        <v>0</v>
      </c>
      <c r="V25" s="83">
        <v>0</v>
      </c>
      <c r="W25" s="82">
        <v>1030171</v>
      </c>
      <c r="X25" s="82" t="s">
        <v>2386</v>
      </c>
      <c r="Y25" s="83">
        <v>0</v>
      </c>
      <c r="Z25" s="83">
        <f t="shared" si="2"/>
        <v>0</v>
      </c>
    </row>
    <row r="26" spans="1:26">
      <c r="A26" s="82">
        <v>1030110</v>
      </c>
      <c r="B26" s="82" t="s">
        <v>2387</v>
      </c>
      <c r="C26" s="83">
        <f>'[1]L08'!C11</f>
        <v>0</v>
      </c>
      <c r="D26" s="83">
        <v>0</v>
      </c>
      <c r="E26" s="83">
        <v>0</v>
      </c>
      <c r="F26" s="83">
        <v>0</v>
      </c>
      <c r="G26" s="83">
        <v>0</v>
      </c>
      <c r="H26" s="83">
        <v>0</v>
      </c>
      <c r="I26" s="83">
        <v>0</v>
      </c>
      <c r="J26" s="83">
        <v>0</v>
      </c>
      <c r="K26" s="83">
        <v>0</v>
      </c>
      <c r="L26" s="83">
        <v>0</v>
      </c>
      <c r="M26" s="82">
        <v>21469</v>
      </c>
      <c r="N26" s="82" t="s">
        <v>2388</v>
      </c>
      <c r="O26" s="83">
        <f>'[1]L09'!C164</f>
        <v>0</v>
      </c>
      <c r="P26" s="83">
        <v>0</v>
      </c>
      <c r="Q26" s="83">
        <v>0</v>
      </c>
      <c r="R26" s="83">
        <v>0</v>
      </c>
      <c r="S26" s="83">
        <v>0</v>
      </c>
      <c r="T26" s="83">
        <v>0</v>
      </c>
      <c r="U26" s="83">
        <v>0</v>
      </c>
      <c r="V26" s="83">
        <v>0</v>
      </c>
      <c r="W26" s="82">
        <v>1030110</v>
      </c>
      <c r="X26" s="82" t="s">
        <v>2389</v>
      </c>
      <c r="Y26" s="83">
        <v>0</v>
      </c>
      <c r="Z26" s="83">
        <f t="shared" si="2"/>
        <v>0</v>
      </c>
    </row>
    <row r="27" spans="1:26">
      <c r="A27" s="82">
        <v>1030102</v>
      </c>
      <c r="B27" s="82" t="s">
        <v>2390</v>
      </c>
      <c r="C27" s="83">
        <f>'[1]L08'!C7</f>
        <v>0</v>
      </c>
      <c r="D27" s="83">
        <v>0</v>
      </c>
      <c r="E27" s="83">
        <v>0</v>
      </c>
      <c r="F27" s="83">
        <v>0</v>
      </c>
      <c r="G27" s="83">
        <v>0</v>
      </c>
      <c r="H27" s="83">
        <v>0</v>
      </c>
      <c r="I27" s="83">
        <v>0</v>
      </c>
      <c r="J27" s="83">
        <v>0</v>
      </c>
      <c r="K27" s="83">
        <v>0</v>
      </c>
      <c r="L27" s="83">
        <v>0</v>
      </c>
      <c r="M27" s="82">
        <v>21562</v>
      </c>
      <c r="N27" s="82" t="s">
        <v>2391</v>
      </c>
      <c r="O27" s="83">
        <f>'[1]L09'!C185</f>
        <v>0</v>
      </c>
      <c r="P27" s="83">
        <v>0</v>
      </c>
      <c r="Q27" s="83">
        <v>0</v>
      </c>
      <c r="R27" s="83">
        <v>0</v>
      </c>
      <c r="S27" s="83">
        <v>0</v>
      </c>
      <c r="T27" s="83">
        <v>0</v>
      </c>
      <c r="U27" s="83">
        <v>0</v>
      </c>
      <c r="V27" s="83">
        <v>0</v>
      </c>
      <c r="W27" s="82">
        <v>1030102</v>
      </c>
      <c r="X27" s="82" t="s">
        <v>2392</v>
      </c>
      <c r="Y27" s="83">
        <v>0</v>
      </c>
      <c r="Z27" s="83">
        <f t="shared" si="2"/>
        <v>0</v>
      </c>
    </row>
    <row r="28" spans="1:26">
      <c r="A28" s="82">
        <v>1030153</v>
      </c>
      <c r="B28" s="82" t="s">
        <v>2393</v>
      </c>
      <c r="C28" s="83">
        <f>'[1]L08'!C29</f>
        <v>0</v>
      </c>
      <c r="D28" s="83">
        <v>0</v>
      </c>
      <c r="E28" s="83">
        <v>0</v>
      </c>
      <c r="F28" s="83">
        <v>0</v>
      </c>
      <c r="G28" s="83">
        <v>0</v>
      </c>
      <c r="H28" s="83">
        <v>0</v>
      </c>
      <c r="I28" s="83">
        <v>0</v>
      </c>
      <c r="J28" s="83">
        <v>0</v>
      </c>
      <c r="K28" s="83">
        <v>0</v>
      </c>
      <c r="L28" s="83">
        <v>0</v>
      </c>
      <c r="M28" s="82">
        <v>2170402</v>
      </c>
      <c r="N28" s="82" t="s">
        <v>2394</v>
      </c>
      <c r="O28" s="83">
        <f>'[1]L09'!C191</f>
        <v>0</v>
      </c>
      <c r="P28" s="83">
        <v>0</v>
      </c>
      <c r="Q28" s="83">
        <v>0</v>
      </c>
      <c r="R28" s="83">
        <v>0</v>
      </c>
      <c r="S28" s="83">
        <v>0</v>
      </c>
      <c r="T28" s="83">
        <v>0</v>
      </c>
      <c r="U28" s="83">
        <v>0</v>
      </c>
      <c r="V28" s="83">
        <v>0</v>
      </c>
      <c r="W28" s="82">
        <v>1030153</v>
      </c>
      <c r="X28" s="82" t="s">
        <v>2395</v>
      </c>
      <c r="Y28" s="83">
        <v>0</v>
      </c>
      <c r="Z28" s="83">
        <f t="shared" si="2"/>
        <v>0</v>
      </c>
    </row>
    <row r="29" spans="1:26">
      <c r="A29" s="82">
        <v>1030154</v>
      </c>
      <c r="B29" s="82" t="s">
        <v>2396</v>
      </c>
      <c r="C29" s="83">
        <f>'[1]L08'!C30</f>
        <v>0</v>
      </c>
      <c r="D29" s="83">
        <v>0</v>
      </c>
      <c r="E29" s="83">
        <v>0</v>
      </c>
      <c r="F29" s="83">
        <v>0</v>
      </c>
      <c r="G29" s="83">
        <v>0</v>
      </c>
      <c r="H29" s="83">
        <v>0</v>
      </c>
      <c r="I29" s="83">
        <v>0</v>
      </c>
      <c r="J29" s="83">
        <v>0</v>
      </c>
      <c r="K29" s="83">
        <v>0</v>
      </c>
      <c r="L29" s="83">
        <v>0</v>
      </c>
      <c r="M29" s="82">
        <v>2170403</v>
      </c>
      <c r="N29" s="82" t="s">
        <v>2397</v>
      </c>
      <c r="O29" s="83">
        <f>'[1]L09'!C192</f>
        <v>0</v>
      </c>
      <c r="P29" s="83">
        <v>0</v>
      </c>
      <c r="Q29" s="83">
        <v>0</v>
      </c>
      <c r="R29" s="83">
        <v>0</v>
      </c>
      <c r="S29" s="83">
        <v>0</v>
      </c>
      <c r="T29" s="83">
        <v>0</v>
      </c>
      <c r="U29" s="83">
        <v>0</v>
      </c>
      <c r="V29" s="83">
        <v>0</v>
      </c>
      <c r="W29" s="82">
        <v>1030154</v>
      </c>
      <c r="X29" s="82" t="s">
        <v>2398</v>
      </c>
      <c r="Y29" s="83">
        <v>0</v>
      </c>
      <c r="Z29" s="83">
        <f t="shared" si="2"/>
        <v>0</v>
      </c>
    </row>
    <row r="30" spans="1:26">
      <c r="A30" s="82">
        <v>1030180</v>
      </c>
      <c r="B30" s="82" t="s">
        <v>2399</v>
      </c>
      <c r="C30" s="91">
        <f>'[1]L08'!C47</f>
        <v>0</v>
      </c>
      <c r="D30" s="91">
        <v>0</v>
      </c>
      <c r="E30" s="91">
        <v>0</v>
      </c>
      <c r="F30" s="91">
        <v>0</v>
      </c>
      <c r="G30" s="91">
        <v>0</v>
      </c>
      <c r="H30" s="91">
        <v>0</v>
      </c>
      <c r="I30" s="91">
        <v>0</v>
      </c>
      <c r="J30" s="91">
        <v>0</v>
      </c>
      <c r="K30" s="91">
        <v>0</v>
      </c>
      <c r="L30" s="91">
        <v>0</v>
      </c>
      <c r="M30" s="82">
        <v>22908</v>
      </c>
      <c r="N30" s="82" t="s">
        <v>2400</v>
      </c>
      <c r="O30" s="83">
        <f>'[1]L09'!C198</f>
        <v>0</v>
      </c>
      <c r="P30" s="83">
        <v>0</v>
      </c>
      <c r="Q30" s="83">
        <v>0</v>
      </c>
      <c r="R30" s="83">
        <v>0</v>
      </c>
      <c r="S30" s="83">
        <v>0</v>
      </c>
      <c r="T30" s="83">
        <v>0</v>
      </c>
      <c r="U30" s="83">
        <v>0</v>
      </c>
      <c r="V30" s="83">
        <v>0</v>
      </c>
      <c r="W30" s="82">
        <v>1030180</v>
      </c>
      <c r="X30" s="82" t="s">
        <v>2401</v>
      </c>
      <c r="Y30" s="83">
        <v>0</v>
      </c>
      <c r="Z30" s="83">
        <f t="shared" si="2"/>
        <v>0</v>
      </c>
    </row>
    <row r="31" spans="1:26">
      <c r="A31" s="82">
        <v>1030155</v>
      </c>
      <c r="B31" s="92" t="s">
        <v>2402</v>
      </c>
      <c r="C31" s="83">
        <f>'[1]L08'!C31</f>
        <v>0</v>
      </c>
      <c r="D31" s="83">
        <v>1050</v>
      </c>
      <c r="E31" s="83">
        <v>0</v>
      </c>
      <c r="F31" s="83">
        <v>0</v>
      </c>
      <c r="G31" s="83">
        <v>114</v>
      </c>
      <c r="H31" s="83">
        <v>0</v>
      </c>
      <c r="I31" s="83">
        <v>0</v>
      </c>
      <c r="J31" s="83">
        <v>0</v>
      </c>
      <c r="K31" s="83">
        <v>0</v>
      </c>
      <c r="L31" s="83">
        <v>0</v>
      </c>
      <c r="M31" s="97">
        <v>22960</v>
      </c>
      <c r="N31" s="82" t="s">
        <v>2403</v>
      </c>
      <c r="O31" s="83">
        <f>'[1]L09'!C208</f>
        <v>933</v>
      </c>
      <c r="P31" s="83">
        <v>0</v>
      </c>
      <c r="Q31" s="83">
        <v>0</v>
      </c>
      <c r="R31" s="83">
        <v>0</v>
      </c>
      <c r="S31" s="83">
        <v>0</v>
      </c>
      <c r="T31" s="83">
        <v>0</v>
      </c>
      <c r="U31" s="83">
        <v>0</v>
      </c>
      <c r="V31" s="83">
        <v>0</v>
      </c>
      <c r="W31" s="82">
        <v>1030155</v>
      </c>
      <c r="X31" s="82" t="s">
        <v>2404</v>
      </c>
      <c r="Y31" s="83">
        <v>0</v>
      </c>
      <c r="Z31" s="91">
        <f t="shared" si="2"/>
        <v>231</v>
      </c>
    </row>
    <row r="32" spans="1:26">
      <c r="A32" s="82"/>
      <c r="B32" s="92" t="s">
        <v>2405</v>
      </c>
      <c r="C32" s="83">
        <f>'[1]L08'!C56+'[1]L08'!C74+'[1]L08'!C55</f>
        <v>0</v>
      </c>
      <c r="D32" s="83">
        <v>0</v>
      </c>
      <c r="E32" s="83">
        <v>0</v>
      </c>
      <c r="F32" s="83">
        <v>0</v>
      </c>
      <c r="G32" s="91">
        <v>0</v>
      </c>
      <c r="H32" s="83">
        <v>0</v>
      </c>
      <c r="I32" s="83">
        <v>0</v>
      </c>
      <c r="J32" s="83">
        <v>85000</v>
      </c>
      <c r="K32" s="83">
        <v>0</v>
      </c>
      <c r="L32" s="83">
        <v>0</v>
      </c>
      <c r="M32" s="97"/>
      <c r="N32" s="82" t="s">
        <v>2406</v>
      </c>
      <c r="O32" s="83">
        <f>'[1]L09'!C194+'[1]L09'!C236+'[1]L09'!C237+'[1]L09'!C254+'[1]L09'!C255+'[1]L09'!C256+'[1]L09'!C207</f>
        <v>85000</v>
      </c>
      <c r="P32" s="83">
        <v>0</v>
      </c>
      <c r="Q32" s="83">
        <v>0</v>
      </c>
      <c r="R32" s="83">
        <v>0</v>
      </c>
      <c r="S32" s="83">
        <v>0</v>
      </c>
      <c r="T32" s="83">
        <v>0</v>
      </c>
      <c r="U32" s="83">
        <v>0</v>
      </c>
      <c r="V32" s="83">
        <v>0</v>
      </c>
      <c r="W32" s="82"/>
      <c r="X32" s="82" t="s">
        <v>2407</v>
      </c>
      <c r="Y32" s="99">
        <v>0</v>
      </c>
      <c r="Z32" s="83">
        <f t="shared" si="2"/>
        <v>0</v>
      </c>
    </row>
    <row r="33" spans="1:26">
      <c r="A33" s="93"/>
      <c r="B33" s="92" t="s">
        <v>2408</v>
      </c>
      <c r="C33" s="94"/>
      <c r="D33" s="94"/>
      <c r="E33" s="94"/>
      <c r="F33" s="95"/>
      <c r="G33" s="83">
        <v>0</v>
      </c>
      <c r="H33" s="96"/>
      <c r="I33" s="94"/>
      <c r="J33" s="94"/>
      <c r="K33" s="94"/>
      <c r="L33" s="94"/>
      <c r="M33" s="98"/>
      <c r="N33" s="82" t="s">
        <v>2409</v>
      </c>
      <c r="O33" s="83">
        <f>'[1]L09'!C256</f>
        <v>0</v>
      </c>
      <c r="P33" s="83">
        <v>0</v>
      </c>
      <c r="Q33" s="82"/>
      <c r="R33" s="83">
        <v>0</v>
      </c>
      <c r="S33" s="94"/>
      <c r="T33" s="82"/>
      <c r="U33" s="83">
        <v>0</v>
      </c>
      <c r="V33" s="94"/>
      <c r="W33" s="93"/>
      <c r="X33" s="82" t="s">
        <v>2410</v>
      </c>
      <c r="Y33" s="94"/>
      <c r="Z33" s="100">
        <v>0</v>
      </c>
    </row>
  </sheetData>
  <mergeCells count="28">
    <mergeCell ref="A1:Z1"/>
    <mergeCell ref="A2:Z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C54"/>
  <sheetViews>
    <sheetView topLeftCell="A39" workbookViewId="0">
      <selection activeCell="K22" sqref="K22"/>
    </sheetView>
  </sheetViews>
  <sheetFormatPr defaultColWidth="9" defaultRowHeight="14.25" outlineLevelCol="2"/>
  <cols>
    <col min="1" max="1" width="16.625" customWidth="1"/>
    <col min="2" max="2" width="38.25" customWidth="1"/>
    <col min="3" max="3" width="24.625" customWidth="1"/>
  </cols>
  <sheetData>
    <row r="1" ht="22.5" spans="1:3">
      <c r="A1" s="79" t="s">
        <v>2411</v>
      </c>
      <c r="B1" s="79"/>
      <c r="C1" s="79"/>
    </row>
    <row r="2" ht="22.5" customHeight="1" spans="1:3">
      <c r="A2" s="80" t="s">
        <v>25</v>
      </c>
      <c r="B2" s="80"/>
      <c r="C2" s="80"/>
    </row>
    <row r="3" ht="20.25" customHeight="1" spans="1:3">
      <c r="A3" s="81" t="s">
        <v>107</v>
      </c>
      <c r="B3" s="81" t="s">
        <v>1862</v>
      </c>
      <c r="C3" s="81" t="s">
        <v>29</v>
      </c>
    </row>
    <row r="4" ht="20.25" customHeight="1" spans="1:3">
      <c r="A4" s="81"/>
      <c r="B4" s="81" t="s">
        <v>2412</v>
      </c>
      <c r="C4" s="83">
        <f t="shared" ref="C4:C5" si="0">C5</f>
        <v>0</v>
      </c>
    </row>
    <row r="5" ht="20.25" customHeight="1" spans="1:3">
      <c r="A5" s="82">
        <v>103</v>
      </c>
      <c r="B5" s="84" t="s">
        <v>433</v>
      </c>
      <c r="C5" s="83">
        <f t="shared" si="0"/>
        <v>0</v>
      </c>
    </row>
    <row r="6" ht="20.25" customHeight="1" spans="1:3">
      <c r="A6" s="82">
        <v>10306</v>
      </c>
      <c r="B6" s="84" t="s">
        <v>675</v>
      </c>
      <c r="C6" s="83">
        <f>C7+C39+C44+C50+C54</f>
        <v>0</v>
      </c>
    </row>
    <row r="7" ht="20.25" customHeight="1" spans="1:3">
      <c r="A7" s="82">
        <v>1030601</v>
      </c>
      <c r="B7" s="84" t="s">
        <v>676</v>
      </c>
      <c r="C7" s="83">
        <f>SUM(C8:C38)</f>
        <v>0</v>
      </c>
    </row>
    <row r="8" ht="20.25" customHeight="1" spans="1:3">
      <c r="A8" s="82">
        <v>103060103</v>
      </c>
      <c r="B8" s="85" t="s">
        <v>2413</v>
      </c>
      <c r="C8" s="83">
        <v>0</v>
      </c>
    </row>
    <row r="9" ht="20.25" customHeight="1" spans="1:3">
      <c r="A9" s="82">
        <v>103060104</v>
      </c>
      <c r="B9" s="85" t="s">
        <v>2414</v>
      </c>
      <c r="C9" s="83">
        <v>0</v>
      </c>
    </row>
    <row r="10" ht="20.25" customHeight="1" spans="1:3">
      <c r="A10" s="82">
        <v>103060105</v>
      </c>
      <c r="B10" s="85" t="s">
        <v>2415</v>
      </c>
      <c r="C10" s="83">
        <v>0</v>
      </c>
    </row>
    <row r="11" ht="20.25" customHeight="1" spans="1:3">
      <c r="A11" s="82">
        <v>103060106</v>
      </c>
      <c r="B11" s="85" t="s">
        <v>2416</v>
      </c>
      <c r="C11" s="83">
        <v>0</v>
      </c>
    </row>
    <row r="12" ht="20.25" customHeight="1" spans="1:3">
      <c r="A12" s="82">
        <v>103060107</v>
      </c>
      <c r="B12" s="85" t="s">
        <v>2417</v>
      </c>
      <c r="C12" s="83">
        <v>0</v>
      </c>
    </row>
    <row r="13" ht="20.25" customHeight="1" spans="1:3">
      <c r="A13" s="82">
        <v>103060108</v>
      </c>
      <c r="B13" s="85" t="s">
        <v>2418</v>
      </c>
      <c r="C13" s="83">
        <v>0</v>
      </c>
    </row>
    <row r="14" ht="20.25" customHeight="1" spans="1:3">
      <c r="A14" s="82">
        <v>103060109</v>
      </c>
      <c r="B14" s="85" t="s">
        <v>2419</v>
      </c>
      <c r="C14" s="83">
        <v>0</v>
      </c>
    </row>
    <row r="15" ht="20.25" customHeight="1" spans="1:3">
      <c r="A15" s="82">
        <v>103060112</v>
      </c>
      <c r="B15" s="85" t="s">
        <v>2420</v>
      </c>
      <c r="C15" s="83">
        <v>0</v>
      </c>
    </row>
    <row r="16" ht="20.25" customHeight="1" spans="1:3">
      <c r="A16" s="82">
        <v>103060113</v>
      </c>
      <c r="B16" s="85" t="s">
        <v>2421</v>
      </c>
      <c r="C16" s="83">
        <v>0</v>
      </c>
    </row>
    <row r="17" ht="20.25" customHeight="1" spans="1:3">
      <c r="A17" s="82">
        <v>103060114</v>
      </c>
      <c r="B17" s="85" t="s">
        <v>2422</v>
      </c>
      <c r="C17" s="83">
        <v>0</v>
      </c>
    </row>
    <row r="18" ht="20.25" customHeight="1" spans="1:3">
      <c r="A18" s="82">
        <v>103060115</v>
      </c>
      <c r="B18" s="85" t="s">
        <v>2423</v>
      </c>
      <c r="C18" s="83">
        <v>0</v>
      </c>
    </row>
    <row r="19" ht="20.25" customHeight="1" spans="1:3">
      <c r="A19" s="82">
        <v>103060116</v>
      </c>
      <c r="B19" s="85" t="s">
        <v>2424</v>
      </c>
      <c r="C19" s="83">
        <v>0</v>
      </c>
    </row>
    <row r="20" ht="20.25" customHeight="1" spans="1:3">
      <c r="A20" s="82">
        <v>103060117</v>
      </c>
      <c r="B20" s="85" t="s">
        <v>2425</v>
      </c>
      <c r="C20" s="83">
        <v>0</v>
      </c>
    </row>
    <row r="21" ht="20.25" customHeight="1" spans="1:3">
      <c r="A21" s="82">
        <v>103060118</v>
      </c>
      <c r="B21" s="85" t="s">
        <v>2426</v>
      </c>
      <c r="C21" s="83">
        <v>0</v>
      </c>
    </row>
    <row r="22" ht="20.25" customHeight="1" spans="1:3">
      <c r="A22" s="82">
        <v>103060119</v>
      </c>
      <c r="B22" s="85" t="s">
        <v>2427</v>
      </c>
      <c r="C22" s="83">
        <v>0</v>
      </c>
    </row>
    <row r="23" ht="20.25" customHeight="1" spans="1:3">
      <c r="A23" s="82">
        <v>103060120</v>
      </c>
      <c r="B23" s="85" t="s">
        <v>2428</v>
      </c>
      <c r="C23" s="83">
        <v>0</v>
      </c>
    </row>
    <row r="24" ht="20.25" customHeight="1" spans="1:3">
      <c r="A24" s="82">
        <v>103060121</v>
      </c>
      <c r="B24" s="85" t="s">
        <v>2429</v>
      </c>
      <c r="C24" s="83">
        <v>0</v>
      </c>
    </row>
    <row r="25" ht="20.25" customHeight="1" spans="1:3">
      <c r="A25" s="82">
        <v>103060122</v>
      </c>
      <c r="B25" s="85" t="s">
        <v>2430</v>
      </c>
      <c r="C25" s="83">
        <v>0</v>
      </c>
    </row>
    <row r="26" ht="20.25" customHeight="1" spans="1:3">
      <c r="A26" s="82">
        <v>103060123</v>
      </c>
      <c r="B26" s="85" t="s">
        <v>2431</v>
      </c>
      <c r="C26" s="83">
        <v>0</v>
      </c>
    </row>
    <row r="27" ht="20.25" customHeight="1" spans="1:3">
      <c r="A27" s="82">
        <v>103060124</v>
      </c>
      <c r="B27" s="85" t="s">
        <v>2432</v>
      </c>
      <c r="C27" s="83">
        <v>0</v>
      </c>
    </row>
    <row r="28" ht="20.25" customHeight="1" spans="1:3">
      <c r="A28" s="82">
        <v>103060125</v>
      </c>
      <c r="B28" s="85" t="s">
        <v>2433</v>
      </c>
      <c r="C28" s="83">
        <v>0</v>
      </c>
    </row>
    <row r="29" ht="20.25" customHeight="1" spans="1:3">
      <c r="A29" s="82">
        <v>103060126</v>
      </c>
      <c r="B29" s="85" t="s">
        <v>2434</v>
      </c>
      <c r="C29" s="83">
        <v>0</v>
      </c>
    </row>
    <row r="30" ht="20.25" customHeight="1" spans="1:3">
      <c r="A30" s="82">
        <v>103060127</v>
      </c>
      <c r="B30" s="85" t="s">
        <v>2435</v>
      </c>
      <c r="C30" s="83">
        <v>0</v>
      </c>
    </row>
    <row r="31" ht="20.25" customHeight="1" spans="1:3">
      <c r="A31" s="82">
        <v>103060128</v>
      </c>
      <c r="B31" s="85" t="s">
        <v>2436</v>
      </c>
      <c r="C31" s="83">
        <v>0</v>
      </c>
    </row>
    <row r="32" ht="20.25" customHeight="1" spans="1:3">
      <c r="A32" s="82">
        <v>103060129</v>
      </c>
      <c r="B32" s="85" t="s">
        <v>2437</v>
      </c>
      <c r="C32" s="83">
        <v>0</v>
      </c>
    </row>
    <row r="33" ht="20.25" customHeight="1" spans="1:3">
      <c r="A33" s="82">
        <v>103060130</v>
      </c>
      <c r="B33" s="85" t="s">
        <v>2438</v>
      </c>
      <c r="C33" s="83">
        <v>0</v>
      </c>
    </row>
    <row r="34" ht="20.25" customHeight="1" spans="1:3">
      <c r="A34" s="82">
        <v>103060131</v>
      </c>
      <c r="B34" s="85" t="s">
        <v>2439</v>
      </c>
      <c r="C34" s="83">
        <v>0</v>
      </c>
    </row>
    <row r="35" ht="20.25" customHeight="1" spans="1:3">
      <c r="A35" s="82">
        <v>103060132</v>
      </c>
      <c r="B35" s="85" t="s">
        <v>2440</v>
      </c>
      <c r="C35" s="83">
        <v>0</v>
      </c>
    </row>
    <row r="36" ht="20.25" customHeight="1" spans="1:3">
      <c r="A36" s="82">
        <v>103060133</v>
      </c>
      <c r="B36" s="85" t="s">
        <v>2441</v>
      </c>
      <c r="C36" s="83">
        <v>0</v>
      </c>
    </row>
    <row r="37" ht="20.25" customHeight="1" spans="1:3">
      <c r="A37" s="82">
        <v>103060134</v>
      </c>
      <c r="B37" s="85" t="s">
        <v>678</v>
      </c>
      <c r="C37" s="83">
        <v>0</v>
      </c>
    </row>
    <row r="38" ht="20.25" customHeight="1" spans="1:3">
      <c r="A38" s="82">
        <v>103060198</v>
      </c>
      <c r="B38" s="85" t="s">
        <v>2442</v>
      </c>
      <c r="C38" s="83">
        <v>0</v>
      </c>
    </row>
    <row r="39" ht="20.25" customHeight="1" spans="1:3">
      <c r="A39" s="82">
        <v>1030602</v>
      </c>
      <c r="B39" s="84" t="s">
        <v>680</v>
      </c>
      <c r="C39" s="83">
        <f>SUM(C40:C43)</f>
        <v>0</v>
      </c>
    </row>
    <row r="40" ht="20.25" customHeight="1" spans="1:3">
      <c r="A40" s="82">
        <v>103060202</v>
      </c>
      <c r="B40" s="85" t="s">
        <v>2443</v>
      </c>
      <c r="C40" s="83">
        <v>0</v>
      </c>
    </row>
    <row r="41" ht="20.25" customHeight="1" spans="1:3">
      <c r="A41" s="82">
        <v>103060203</v>
      </c>
      <c r="B41" s="85" t="s">
        <v>2444</v>
      </c>
      <c r="C41" s="83">
        <v>0</v>
      </c>
    </row>
    <row r="42" ht="20.25" customHeight="1" spans="1:3">
      <c r="A42" s="82">
        <v>103060204</v>
      </c>
      <c r="B42" s="85" t="s">
        <v>2445</v>
      </c>
      <c r="C42" s="83">
        <v>0</v>
      </c>
    </row>
    <row r="43" ht="20.25" customHeight="1" spans="1:3">
      <c r="A43" s="82">
        <v>103060298</v>
      </c>
      <c r="B43" s="85" t="s">
        <v>2446</v>
      </c>
      <c r="C43" s="83">
        <v>0</v>
      </c>
    </row>
    <row r="44" ht="20.25" customHeight="1" spans="1:3">
      <c r="A44" s="82">
        <v>1030603</v>
      </c>
      <c r="B44" s="84" t="s">
        <v>683</v>
      </c>
      <c r="C44" s="83">
        <f>SUM(C45:C49)</f>
        <v>0</v>
      </c>
    </row>
    <row r="45" ht="20.25" customHeight="1" spans="1:3">
      <c r="A45" s="82">
        <v>103060301</v>
      </c>
      <c r="B45" s="85" t="s">
        <v>2447</v>
      </c>
      <c r="C45" s="83">
        <v>0</v>
      </c>
    </row>
    <row r="46" ht="20.25" customHeight="1" spans="1:3">
      <c r="A46" s="82">
        <v>103060304</v>
      </c>
      <c r="B46" s="85" t="s">
        <v>2448</v>
      </c>
      <c r="C46" s="83">
        <v>0</v>
      </c>
    </row>
    <row r="47" ht="20.25" customHeight="1" spans="1:3">
      <c r="A47" s="82">
        <v>103060305</v>
      </c>
      <c r="B47" s="85" t="s">
        <v>2449</v>
      </c>
      <c r="C47" s="83">
        <v>0</v>
      </c>
    </row>
    <row r="48" ht="20.25" customHeight="1" spans="1:3">
      <c r="A48" s="82">
        <v>103060307</v>
      </c>
      <c r="B48" s="85" t="s">
        <v>2450</v>
      </c>
      <c r="C48" s="83">
        <v>0</v>
      </c>
    </row>
    <row r="49" ht="20.25" customHeight="1" spans="1:3">
      <c r="A49" s="82">
        <v>103060398</v>
      </c>
      <c r="B49" s="85" t="s">
        <v>2451</v>
      </c>
      <c r="C49" s="83">
        <v>0</v>
      </c>
    </row>
    <row r="50" ht="20.25" customHeight="1" spans="1:3">
      <c r="A50" s="82">
        <v>1030604</v>
      </c>
      <c r="B50" s="84" t="s">
        <v>685</v>
      </c>
      <c r="C50" s="83">
        <f>SUM(C51:C53)</f>
        <v>0</v>
      </c>
    </row>
    <row r="51" ht="20.25" customHeight="1" spans="1:3">
      <c r="A51" s="82">
        <v>103060401</v>
      </c>
      <c r="B51" s="85" t="s">
        <v>2452</v>
      </c>
      <c r="C51" s="83">
        <v>0</v>
      </c>
    </row>
    <row r="52" ht="20.25" customHeight="1" spans="1:3">
      <c r="A52" s="82">
        <v>103060402</v>
      </c>
      <c r="B52" s="85" t="s">
        <v>2453</v>
      </c>
      <c r="C52" s="83">
        <v>0</v>
      </c>
    </row>
    <row r="53" ht="20.25" customHeight="1" spans="1:3">
      <c r="A53" s="82">
        <v>103060498</v>
      </c>
      <c r="B53" s="85" t="s">
        <v>2454</v>
      </c>
      <c r="C53" s="83">
        <v>0</v>
      </c>
    </row>
    <row r="54" ht="20.25" customHeight="1" spans="1:3">
      <c r="A54" s="82">
        <v>1030698</v>
      </c>
      <c r="B54" s="84" t="s">
        <v>2455</v>
      </c>
      <c r="C54" s="83">
        <v>0</v>
      </c>
    </row>
  </sheetData>
  <mergeCells count="2">
    <mergeCell ref="A1:C1"/>
    <mergeCell ref="A2:C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33"/>
  <sheetViews>
    <sheetView topLeftCell="A22" workbookViewId="0">
      <selection activeCell="J17" sqref="J17"/>
    </sheetView>
  </sheetViews>
  <sheetFormatPr defaultColWidth="9" defaultRowHeight="14.25"/>
  <cols>
    <col min="1" max="1" width="17.375" customWidth="1"/>
    <col min="2" max="2" width="45.25" customWidth="1"/>
    <col min="3" max="3" width="26.125" customWidth="1"/>
  </cols>
  <sheetData>
    <row r="1" ht="33.75" customHeight="1" spans="1:3">
      <c r="A1" s="79" t="s">
        <v>2456</v>
      </c>
      <c r="B1" s="79"/>
      <c r="C1" s="79"/>
    </row>
    <row r="2" ht="21" customHeight="1" spans="1:3">
      <c r="A2" s="80" t="s">
        <v>106</v>
      </c>
      <c r="B2" s="80"/>
      <c r="C2" s="80"/>
    </row>
    <row r="3" ht="22.5" customHeight="1" spans="1:3">
      <c r="A3" s="81" t="s">
        <v>107</v>
      </c>
      <c r="B3" s="81" t="s">
        <v>1862</v>
      </c>
      <c r="C3" s="81" t="s">
        <v>29</v>
      </c>
    </row>
    <row r="4" ht="22.5" customHeight="1" spans="1:3">
      <c r="A4" s="82"/>
      <c r="B4" s="81" t="s">
        <v>2457</v>
      </c>
      <c r="C4" s="83">
        <f>C5+C8</f>
        <v>20</v>
      </c>
    </row>
    <row r="5" ht="22.5" customHeight="1" spans="1:3">
      <c r="A5" s="82">
        <v>208</v>
      </c>
      <c r="B5" s="84" t="s">
        <v>782</v>
      </c>
      <c r="C5" s="83">
        <f t="shared" ref="C5:C6" si="0">C6</f>
        <v>0</v>
      </c>
    </row>
    <row r="6" ht="22.5" customHeight="1" spans="1:3">
      <c r="A6" s="82">
        <v>20804</v>
      </c>
      <c r="B6" s="84" t="s">
        <v>1174</v>
      </c>
      <c r="C6" s="83">
        <f t="shared" si="0"/>
        <v>0</v>
      </c>
    </row>
    <row r="7" ht="22.5" customHeight="1" spans="1:3">
      <c r="A7" s="82">
        <v>2080451</v>
      </c>
      <c r="B7" s="85" t="s">
        <v>2458</v>
      </c>
      <c r="C7" s="83">
        <v>0</v>
      </c>
    </row>
    <row r="8" ht="22.5" customHeight="1" spans="1:3">
      <c r="A8" s="82">
        <v>223</v>
      </c>
      <c r="B8" s="84" t="s">
        <v>2457</v>
      </c>
      <c r="C8" s="83">
        <f>C9+C20+C30+C32</f>
        <v>20</v>
      </c>
    </row>
    <row r="9" ht="22.5" customHeight="1" spans="1:3">
      <c r="A9" s="82">
        <v>22301</v>
      </c>
      <c r="B9" s="84" t="s">
        <v>2459</v>
      </c>
      <c r="C9" s="83">
        <f>SUM(C10:C19)</f>
        <v>20</v>
      </c>
    </row>
    <row r="10" ht="22.5" customHeight="1" spans="1:3">
      <c r="A10" s="82">
        <v>2230101</v>
      </c>
      <c r="B10" s="85" t="s">
        <v>2460</v>
      </c>
      <c r="C10" s="83">
        <v>0</v>
      </c>
    </row>
    <row r="11" ht="22.5" customHeight="1" spans="1:3">
      <c r="A11" s="82">
        <v>2230102</v>
      </c>
      <c r="B11" s="85" t="s">
        <v>2461</v>
      </c>
      <c r="C11" s="83">
        <v>0</v>
      </c>
    </row>
    <row r="12" ht="22.5" customHeight="1" spans="1:3">
      <c r="A12" s="82">
        <v>2230103</v>
      </c>
      <c r="B12" s="85" t="s">
        <v>2462</v>
      </c>
      <c r="C12" s="83">
        <v>0</v>
      </c>
    </row>
    <row r="13" ht="22.5" customHeight="1" spans="1:3">
      <c r="A13" s="82">
        <v>2230104</v>
      </c>
      <c r="B13" s="85" t="s">
        <v>2463</v>
      </c>
      <c r="C13" s="83">
        <v>0</v>
      </c>
    </row>
    <row r="14" ht="22.5" customHeight="1" spans="1:3">
      <c r="A14" s="82">
        <v>2230105</v>
      </c>
      <c r="B14" s="85" t="s">
        <v>2464</v>
      </c>
      <c r="C14" s="83">
        <v>20</v>
      </c>
    </row>
    <row r="15" ht="22.5" customHeight="1" spans="1:3">
      <c r="A15" s="82">
        <v>2230106</v>
      </c>
      <c r="B15" s="85" t="s">
        <v>2465</v>
      </c>
      <c r="C15" s="83">
        <v>0</v>
      </c>
    </row>
    <row r="16" ht="22.5" customHeight="1" spans="1:3">
      <c r="A16" s="82">
        <v>2230107</v>
      </c>
      <c r="B16" s="85" t="s">
        <v>2466</v>
      </c>
      <c r="C16" s="83">
        <v>0</v>
      </c>
    </row>
    <row r="17" ht="22.5" customHeight="1" spans="1:3">
      <c r="A17" s="82">
        <v>2230108</v>
      </c>
      <c r="B17" s="85" t="s">
        <v>2467</v>
      </c>
      <c r="C17" s="83">
        <v>0</v>
      </c>
    </row>
    <row r="18" ht="22.5" customHeight="1" spans="1:3">
      <c r="A18" s="82">
        <v>2230109</v>
      </c>
      <c r="B18" s="86" t="s">
        <v>2468</v>
      </c>
      <c r="C18" s="83">
        <v>0</v>
      </c>
    </row>
    <row r="19" ht="22.5" customHeight="1" spans="1:3">
      <c r="A19" s="82">
        <v>2230199</v>
      </c>
      <c r="B19" s="85" t="s">
        <v>2469</v>
      </c>
      <c r="C19" s="83">
        <v>0</v>
      </c>
    </row>
    <row r="20" ht="22.5" customHeight="1" spans="1:3">
      <c r="A20" s="82">
        <v>22302</v>
      </c>
      <c r="B20" s="84" t="s">
        <v>2470</v>
      </c>
      <c r="C20" s="83">
        <f>SUM(C21:C29)</f>
        <v>0</v>
      </c>
    </row>
    <row r="21" ht="22.5" customHeight="1" spans="1:3">
      <c r="A21" s="82">
        <v>2230201</v>
      </c>
      <c r="B21" s="85" t="s">
        <v>2471</v>
      </c>
      <c r="C21" s="83">
        <v>0</v>
      </c>
    </row>
    <row r="22" ht="22.5" customHeight="1" spans="1:3">
      <c r="A22" s="82">
        <v>2230202</v>
      </c>
      <c r="B22" s="85" t="s">
        <v>2472</v>
      </c>
      <c r="C22" s="83">
        <v>0</v>
      </c>
    </row>
    <row r="23" ht="22.5" customHeight="1" spans="1:3">
      <c r="A23" s="82">
        <v>2230203</v>
      </c>
      <c r="B23" s="85" t="s">
        <v>2473</v>
      </c>
      <c r="C23" s="83">
        <v>0</v>
      </c>
    </row>
    <row r="24" ht="22.5" customHeight="1" spans="1:3">
      <c r="A24" s="82">
        <v>2230204</v>
      </c>
      <c r="B24" s="85" t="s">
        <v>2474</v>
      </c>
      <c r="C24" s="83">
        <v>0</v>
      </c>
    </row>
    <row r="25" ht="22.5" customHeight="1" spans="1:3">
      <c r="A25" s="82">
        <v>2230205</v>
      </c>
      <c r="B25" s="85" t="s">
        <v>2475</v>
      </c>
      <c r="C25" s="83">
        <v>0</v>
      </c>
    </row>
    <row r="26" ht="22.5" customHeight="1" spans="1:3">
      <c r="A26" s="82">
        <v>2230206</v>
      </c>
      <c r="B26" s="85" t="s">
        <v>2476</v>
      </c>
      <c r="C26" s="83">
        <v>0</v>
      </c>
    </row>
    <row r="27" ht="22.5" customHeight="1" spans="1:3">
      <c r="A27" s="82">
        <v>2230207</v>
      </c>
      <c r="B27" s="85" t="s">
        <v>2477</v>
      </c>
      <c r="C27" s="83">
        <v>0</v>
      </c>
    </row>
    <row r="28" ht="22.5" customHeight="1" spans="1:3">
      <c r="A28" s="82">
        <v>2230208</v>
      </c>
      <c r="B28" s="85" t="s">
        <v>2478</v>
      </c>
      <c r="C28" s="83">
        <v>0</v>
      </c>
    </row>
    <row r="29" ht="22.5" customHeight="1" spans="1:3">
      <c r="A29" s="82">
        <v>2230299</v>
      </c>
      <c r="B29" s="85" t="s">
        <v>2479</v>
      </c>
      <c r="C29" s="83">
        <v>0</v>
      </c>
    </row>
    <row r="30" ht="22.5" customHeight="1" spans="1:3">
      <c r="A30" s="82">
        <v>22303</v>
      </c>
      <c r="B30" s="84" t="s">
        <v>2480</v>
      </c>
      <c r="C30" s="83">
        <f>C31</f>
        <v>0</v>
      </c>
    </row>
    <row r="31" ht="22.5" customHeight="1" spans="1:3">
      <c r="A31" s="82">
        <v>2230301</v>
      </c>
      <c r="B31" s="85" t="s">
        <v>2481</v>
      </c>
      <c r="C31" s="83">
        <v>0</v>
      </c>
    </row>
    <row r="32" ht="22.5" customHeight="1" spans="1:3">
      <c r="A32" s="82">
        <v>22399</v>
      </c>
      <c r="B32" s="84" t="s">
        <v>2482</v>
      </c>
      <c r="C32" s="83">
        <f>C33</f>
        <v>0</v>
      </c>
    </row>
    <row r="33" ht="22.5" customHeight="1" spans="1:10">
      <c r="A33" s="82">
        <v>2239999</v>
      </c>
      <c r="B33" s="86" t="s">
        <v>2483</v>
      </c>
      <c r="C33" s="83">
        <v>0</v>
      </c>
      <c r="J33" s="87"/>
    </row>
  </sheetData>
  <mergeCells count="2">
    <mergeCell ref="A1:C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41"/>
  <sheetViews>
    <sheetView topLeftCell="A19" workbookViewId="0">
      <selection activeCell="F32" sqref="F32"/>
    </sheetView>
  </sheetViews>
  <sheetFormatPr defaultColWidth="9" defaultRowHeight="14.25" outlineLevelCol="3"/>
  <cols>
    <col min="1" max="4" width="29.75" style="148" customWidth="1"/>
    <col min="5" max="16384" width="9" style="148"/>
  </cols>
  <sheetData>
    <row r="1" ht="22.5" spans="1:4">
      <c r="A1" s="149" t="s">
        <v>24</v>
      </c>
      <c r="B1" s="149"/>
      <c r="C1" s="149"/>
      <c r="D1" s="149"/>
    </row>
    <row r="2" spans="1:4">
      <c r="A2" s="150"/>
      <c r="B2" s="150"/>
      <c r="C2" s="150"/>
      <c r="D2" s="151" t="s">
        <v>25</v>
      </c>
    </row>
    <row r="3" ht="18.75" customHeight="1" spans="1:4">
      <c r="A3" s="152" t="s">
        <v>26</v>
      </c>
      <c r="B3" s="152"/>
      <c r="C3" s="152" t="s">
        <v>27</v>
      </c>
      <c r="D3" s="152"/>
    </row>
    <row r="4" ht="18.75" customHeight="1" spans="1:4">
      <c r="A4" s="152" t="s">
        <v>28</v>
      </c>
      <c r="B4" s="152" t="s">
        <v>29</v>
      </c>
      <c r="C4" s="152" t="s">
        <v>28</v>
      </c>
      <c r="D4" s="153" t="s">
        <v>29</v>
      </c>
    </row>
    <row r="5" ht="18.75" customHeight="1" spans="1:4">
      <c r="A5" s="154" t="s">
        <v>30</v>
      </c>
      <c r="B5" s="155">
        <v>68661</v>
      </c>
      <c r="C5" s="154" t="s">
        <v>31</v>
      </c>
      <c r="D5" s="154">
        <v>60400</v>
      </c>
    </row>
    <row r="6" ht="18.75" customHeight="1" spans="1:4">
      <c r="A6" s="154" t="s">
        <v>32</v>
      </c>
      <c r="B6" s="155">
        <v>18285</v>
      </c>
      <c r="C6" s="154" t="s">
        <v>33</v>
      </c>
      <c r="D6" s="154"/>
    </row>
    <row r="7" ht="18.75" customHeight="1" spans="1:4">
      <c r="A7" s="154" t="s">
        <v>34</v>
      </c>
      <c r="B7" s="155">
        <v>7737</v>
      </c>
      <c r="C7" s="154" t="s">
        <v>35</v>
      </c>
      <c r="D7" s="154">
        <v>684</v>
      </c>
    </row>
    <row r="8" ht="18.75" customHeight="1" spans="1:4">
      <c r="A8" s="154" t="s">
        <v>36</v>
      </c>
      <c r="B8" s="155">
        <v>2186</v>
      </c>
      <c r="C8" s="154" t="s">
        <v>37</v>
      </c>
      <c r="D8" s="154">
        <v>20542</v>
      </c>
    </row>
    <row r="9" ht="18.75" customHeight="1" spans="1:4">
      <c r="A9" s="154" t="s">
        <v>38</v>
      </c>
      <c r="B9" s="155">
        <v>532</v>
      </c>
      <c r="C9" s="154" t="s">
        <v>39</v>
      </c>
      <c r="D9" s="154">
        <v>165010</v>
      </c>
    </row>
    <row r="10" ht="18.75" customHeight="1" spans="1:4">
      <c r="A10" s="154" t="s">
        <v>40</v>
      </c>
      <c r="B10" s="155">
        <v>2237</v>
      </c>
      <c r="C10" s="154" t="s">
        <v>41</v>
      </c>
      <c r="D10" s="154">
        <v>2183</v>
      </c>
    </row>
    <row r="11" ht="18.75" customHeight="1" spans="1:4">
      <c r="A11" s="154" t="s">
        <v>42</v>
      </c>
      <c r="B11" s="155">
        <v>1430</v>
      </c>
      <c r="C11" s="154" t="s">
        <v>43</v>
      </c>
      <c r="D11" s="154">
        <v>8913</v>
      </c>
    </row>
    <row r="12" ht="18.75" customHeight="1" spans="1:4">
      <c r="A12" s="154" t="s">
        <v>44</v>
      </c>
      <c r="B12" s="155">
        <v>1132</v>
      </c>
      <c r="C12" s="154" t="s">
        <v>45</v>
      </c>
      <c r="D12" s="154">
        <v>92372</v>
      </c>
    </row>
    <row r="13" ht="18.75" customHeight="1" spans="1:4">
      <c r="A13" s="154" t="s">
        <v>46</v>
      </c>
      <c r="B13" s="155">
        <v>1065</v>
      </c>
      <c r="C13" s="154" t="s">
        <v>47</v>
      </c>
      <c r="D13" s="154">
        <v>100420</v>
      </c>
    </row>
    <row r="14" ht="18.75" customHeight="1" spans="1:4">
      <c r="A14" s="154" t="s">
        <v>48</v>
      </c>
      <c r="B14" s="155">
        <v>10050</v>
      </c>
      <c r="C14" s="154" t="s">
        <v>49</v>
      </c>
      <c r="D14" s="154">
        <v>5146</v>
      </c>
    </row>
    <row r="15" ht="18.75" customHeight="1" spans="1:4">
      <c r="A15" s="154" t="s">
        <v>50</v>
      </c>
      <c r="B15" s="155">
        <v>1622</v>
      </c>
      <c r="C15" s="154" t="s">
        <v>51</v>
      </c>
      <c r="D15" s="154">
        <v>17606</v>
      </c>
    </row>
    <row r="16" ht="18.75" customHeight="1" spans="1:4">
      <c r="A16" s="154" t="s">
        <v>52</v>
      </c>
      <c r="B16" s="155">
        <v>3951</v>
      </c>
      <c r="C16" s="154" t="s">
        <v>53</v>
      </c>
      <c r="D16" s="154">
        <v>130633</v>
      </c>
    </row>
    <row r="17" ht="18.75" customHeight="1" spans="1:4">
      <c r="A17" s="154" t="s">
        <v>54</v>
      </c>
      <c r="B17" s="155">
        <v>16948</v>
      </c>
      <c r="C17" s="154" t="s">
        <v>55</v>
      </c>
      <c r="D17" s="154">
        <v>23814</v>
      </c>
    </row>
    <row r="18" ht="18.75" customHeight="1" spans="1:4">
      <c r="A18" s="154" t="s">
        <v>56</v>
      </c>
      <c r="B18" s="155">
        <v>1123</v>
      </c>
      <c r="C18" s="154" t="s">
        <v>57</v>
      </c>
      <c r="D18" s="154">
        <v>7118</v>
      </c>
    </row>
    <row r="19" ht="18.75" customHeight="1" spans="1:4">
      <c r="A19" s="154" t="s">
        <v>58</v>
      </c>
      <c r="B19" s="155">
        <v>355</v>
      </c>
      <c r="C19" s="154" t="s">
        <v>59</v>
      </c>
      <c r="D19" s="154">
        <v>938</v>
      </c>
    </row>
    <row r="20" ht="18.75" customHeight="1" spans="1:4">
      <c r="A20" s="154" t="s">
        <v>60</v>
      </c>
      <c r="B20" s="155">
        <v>8</v>
      </c>
      <c r="C20" s="154" t="s">
        <v>61</v>
      </c>
      <c r="D20" s="154">
        <v>665</v>
      </c>
    </row>
    <row r="21" ht="18.75" customHeight="1" spans="1:4">
      <c r="A21" s="154" t="s">
        <v>62</v>
      </c>
      <c r="B21" s="155">
        <v>35524</v>
      </c>
      <c r="C21" s="154" t="s">
        <v>63</v>
      </c>
      <c r="D21" s="154"/>
    </row>
    <row r="22" ht="18.75" customHeight="1" spans="1:4">
      <c r="A22" s="154" t="s">
        <v>64</v>
      </c>
      <c r="B22" s="155">
        <v>6072</v>
      </c>
      <c r="C22" s="154" t="s">
        <v>65</v>
      </c>
      <c r="D22" s="154">
        <v>8051</v>
      </c>
    </row>
    <row r="23" ht="18.75" customHeight="1" spans="1:4">
      <c r="A23" s="154" t="s">
        <v>66</v>
      </c>
      <c r="B23" s="155">
        <v>5260</v>
      </c>
      <c r="C23" s="154" t="s">
        <v>67</v>
      </c>
      <c r="D23" s="154">
        <v>4618</v>
      </c>
    </row>
    <row r="24" ht="18.75" customHeight="1" spans="1:4">
      <c r="A24" s="154" t="s">
        <v>68</v>
      </c>
      <c r="B24" s="155">
        <v>15729</v>
      </c>
      <c r="C24" s="154" t="s">
        <v>69</v>
      </c>
      <c r="D24" s="154">
        <v>2725</v>
      </c>
    </row>
    <row r="25" ht="18.75" customHeight="1" spans="1:4">
      <c r="A25" s="154" t="s">
        <v>70</v>
      </c>
      <c r="B25" s="155">
        <v>0</v>
      </c>
      <c r="C25" s="154" t="s">
        <v>71</v>
      </c>
      <c r="D25" s="154">
        <v>3220</v>
      </c>
    </row>
    <row r="26" ht="18.75" customHeight="1" spans="1:4">
      <c r="A26" s="154" t="s">
        <v>72</v>
      </c>
      <c r="B26" s="155">
        <v>5577</v>
      </c>
      <c r="C26" s="154" t="s">
        <v>73</v>
      </c>
      <c r="D26" s="154"/>
    </row>
    <row r="27" ht="18.75" customHeight="1" spans="1:4">
      <c r="A27" s="154" t="s">
        <v>74</v>
      </c>
      <c r="B27" s="155">
        <v>715</v>
      </c>
      <c r="C27" s="154" t="s">
        <v>75</v>
      </c>
      <c r="D27" s="154">
        <v>9688</v>
      </c>
    </row>
    <row r="28" ht="18.75" customHeight="1" spans="1:4">
      <c r="A28" s="154" t="s">
        <v>76</v>
      </c>
      <c r="B28" s="155">
        <v>2171</v>
      </c>
      <c r="C28" s="154"/>
      <c r="D28" s="154"/>
    </row>
    <row r="29" ht="18.75" customHeight="1" spans="1:4">
      <c r="A29" s="154"/>
      <c r="B29" s="155"/>
      <c r="C29" s="154"/>
      <c r="D29" s="154"/>
    </row>
    <row r="30" ht="18.75" customHeight="1" spans="1:4">
      <c r="A30" s="154"/>
      <c r="B30" s="155"/>
      <c r="C30" s="154"/>
      <c r="D30" s="154"/>
    </row>
    <row r="31" ht="18.75" customHeight="1" spans="1:4">
      <c r="A31" s="156" t="s">
        <v>77</v>
      </c>
      <c r="B31" s="155">
        <v>104185</v>
      </c>
      <c r="C31" s="156" t="s">
        <v>78</v>
      </c>
      <c r="D31" s="157">
        <v>664746</v>
      </c>
    </row>
    <row r="32" ht="18.75" customHeight="1" spans="1:4">
      <c r="A32" s="154" t="s">
        <v>79</v>
      </c>
      <c r="B32" s="155">
        <v>505163</v>
      </c>
      <c r="C32" s="154" t="s">
        <v>80</v>
      </c>
      <c r="D32" s="154">
        <v>7170</v>
      </c>
    </row>
    <row r="33" ht="18.75" customHeight="1" spans="1:4">
      <c r="A33" s="154" t="s">
        <v>81</v>
      </c>
      <c r="B33" s="155">
        <v>10834</v>
      </c>
      <c r="C33" s="154" t="s">
        <v>82</v>
      </c>
      <c r="D33" s="154"/>
    </row>
    <row r="34" ht="18.75" customHeight="1" spans="1:4">
      <c r="A34" s="154" t="s">
        <v>83</v>
      </c>
      <c r="B34" s="155">
        <v>459891</v>
      </c>
      <c r="C34" s="154" t="s">
        <v>84</v>
      </c>
      <c r="D34" s="154">
        <v>69557</v>
      </c>
    </row>
    <row r="35" ht="18.75" customHeight="1" spans="1:4">
      <c r="A35" s="154" t="s">
        <v>85</v>
      </c>
      <c r="B35" s="155">
        <v>34438</v>
      </c>
      <c r="C35" s="154" t="s">
        <v>86</v>
      </c>
      <c r="D35" s="154"/>
    </row>
    <row r="36" ht="18.75" customHeight="1" spans="1:4">
      <c r="A36" s="154" t="s">
        <v>87</v>
      </c>
      <c r="B36" s="155"/>
      <c r="C36" s="154" t="s">
        <v>88</v>
      </c>
      <c r="D36" s="154">
        <v>23607</v>
      </c>
    </row>
    <row r="37" ht="18.75" customHeight="1" spans="1:4">
      <c r="A37" s="154" t="s">
        <v>89</v>
      </c>
      <c r="B37" s="155">
        <v>26504</v>
      </c>
      <c r="C37" s="154" t="s">
        <v>90</v>
      </c>
      <c r="D37" s="154">
        <v>23607</v>
      </c>
    </row>
    <row r="38" ht="18.75" customHeight="1" spans="1:4">
      <c r="A38" s="154" t="s">
        <v>91</v>
      </c>
      <c r="B38" s="155">
        <v>28471</v>
      </c>
      <c r="C38" s="154" t="s">
        <v>92</v>
      </c>
      <c r="D38" s="154"/>
    </row>
    <row r="39" ht="18.75" customHeight="1" spans="1:4">
      <c r="A39" s="154" t="s">
        <v>93</v>
      </c>
      <c r="B39" s="155">
        <v>100757</v>
      </c>
      <c r="C39" s="154"/>
      <c r="D39" s="154"/>
    </row>
    <row r="40" ht="18.75" customHeight="1" spans="1:4">
      <c r="A40" s="154"/>
      <c r="B40" s="155"/>
      <c r="C40" s="154"/>
      <c r="D40" s="154"/>
    </row>
    <row r="41" ht="18.75" customHeight="1" spans="1:4">
      <c r="A41" s="156" t="s">
        <v>94</v>
      </c>
      <c r="B41" s="155">
        <v>765080</v>
      </c>
      <c r="C41" s="156" t="s">
        <v>95</v>
      </c>
      <c r="D41" s="154">
        <v>765080</v>
      </c>
    </row>
  </sheetData>
  <mergeCells count="3">
    <mergeCell ref="A1:D1"/>
    <mergeCell ref="A3:B3"/>
    <mergeCell ref="C3:D3"/>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6" workbookViewId="0">
      <selection activeCell="I17" sqref="I17"/>
    </sheetView>
  </sheetViews>
  <sheetFormatPr defaultColWidth="9" defaultRowHeight="14.25"/>
  <cols>
    <col min="1" max="1" width="17.375" customWidth="1"/>
    <col min="2" max="2" width="45.25" customWidth="1"/>
    <col min="3" max="3" width="26.125" customWidth="1"/>
  </cols>
  <sheetData>
    <row r="1" ht="33.75" customHeight="1" spans="1:3">
      <c r="A1" s="79" t="s">
        <v>2484</v>
      </c>
      <c r="B1" s="79"/>
      <c r="C1" s="79"/>
    </row>
    <row r="2" ht="21" customHeight="1" spans="1:3">
      <c r="A2" s="80" t="s">
        <v>106</v>
      </c>
      <c r="B2" s="80"/>
      <c r="C2" s="80"/>
    </row>
    <row r="3" ht="22.5" customHeight="1" spans="1:3">
      <c r="A3" s="81" t="s">
        <v>107</v>
      </c>
      <c r="B3" s="81" t="s">
        <v>1862</v>
      </c>
      <c r="C3" s="81" t="s">
        <v>29</v>
      </c>
    </row>
    <row r="4" ht="22.5" customHeight="1" spans="1:3">
      <c r="A4" s="82"/>
      <c r="B4" s="81" t="s">
        <v>2457</v>
      </c>
      <c r="C4" s="83">
        <f>C5+C8</f>
        <v>20</v>
      </c>
    </row>
    <row r="5" ht="22.5" customHeight="1" spans="1:3">
      <c r="A5" s="82">
        <v>208</v>
      </c>
      <c r="B5" s="84" t="s">
        <v>782</v>
      </c>
      <c r="C5" s="83">
        <f>C6</f>
        <v>0</v>
      </c>
    </row>
    <row r="6" ht="22.5" customHeight="1" spans="1:3">
      <c r="A6" s="82">
        <v>20804</v>
      </c>
      <c r="B6" s="84" t="s">
        <v>1174</v>
      </c>
      <c r="C6" s="83">
        <f>C7</f>
        <v>0</v>
      </c>
    </row>
    <row r="7" ht="22.5" customHeight="1" spans="1:3">
      <c r="A7" s="82">
        <v>2080451</v>
      </c>
      <c r="B7" s="85" t="s">
        <v>2458</v>
      </c>
      <c r="C7" s="83">
        <v>0</v>
      </c>
    </row>
    <row r="8" ht="22.5" customHeight="1" spans="1:3">
      <c r="A8" s="82">
        <v>223</v>
      </c>
      <c r="B8" s="84" t="s">
        <v>2457</v>
      </c>
      <c r="C8" s="83">
        <f>C9+C20+C30+C32</f>
        <v>20</v>
      </c>
    </row>
    <row r="9" ht="22.5" customHeight="1" spans="1:3">
      <c r="A9" s="82">
        <v>22301</v>
      </c>
      <c r="B9" s="84" t="s">
        <v>2459</v>
      </c>
      <c r="C9" s="83">
        <f>SUM(C10:C19)</f>
        <v>20</v>
      </c>
    </row>
    <row r="10" ht="22.5" customHeight="1" spans="1:3">
      <c r="A10" s="82">
        <v>2230101</v>
      </c>
      <c r="B10" s="85" t="s">
        <v>2460</v>
      </c>
      <c r="C10" s="83">
        <v>0</v>
      </c>
    </row>
    <row r="11" ht="22.5" customHeight="1" spans="1:3">
      <c r="A11" s="82">
        <v>2230102</v>
      </c>
      <c r="B11" s="85" t="s">
        <v>2461</v>
      </c>
      <c r="C11" s="83">
        <v>0</v>
      </c>
    </row>
    <row r="12" ht="22.5" customHeight="1" spans="1:3">
      <c r="A12" s="82">
        <v>2230103</v>
      </c>
      <c r="B12" s="85" t="s">
        <v>2462</v>
      </c>
      <c r="C12" s="83">
        <v>0</v>
      </c>
    </row>
    <row r="13" ht="22.5" customHeight="1" spans="1:3">
      <c r="A13" s="82">
        <v>2230104</v>
      </c>
      <c r="B13" s="85" t="s">
        <v>2463</v>
      </c>
      <c r="C13" s="83">
        <v>0</v>
      </c>
    </row>
    <row r="14" ht="22.5" customHeight="1" spans="1:3">
      <c r="A14" s="82">
        <v>2230105</v>
      </c>
      <c r="B14" s="85" t="s">
        <v>2464</v>
      </c>
      <c r="C14" s="83">
        <v>20</v>
      </c>
    </row>
    <row r="15" ht="22.5" customHeight="1" spans="1:3">
      <c r="A15" s="82">
        <v>2230106</v>
      </c>
      <c r="B15" s="85" t="s">
        <v>2465</v>
      </c>
      <c r="C15" s="83">
        <v>0</v>
      </c>
    </row>
    <row r="16" ht="22.5" customHeight="1" spans="1:3">
      <c r="A16" s="82">
        <v>2230107</v>
      </c>
      <c r="B16" s="85" t="s">
        <v>2466</v>
      </c>
      <c r="C16" s="83">
        <v>0</v>
      </c>
    </row>
    <row r="17" ht="22.5" customHeight="1" spans="1:3">
      <c r="A17" s="82">
        <v>2230108</v>
      </c>
      <c r="B17" s="85" t="s">
        <v>2467</v>
      </c>
      <c r="C17" s="83">
        <v>0</v>
      </c>
    </row>
    <row r="18" ht="22.5" customHeight="1" spans="1:3">
      <c r="A18" s="82">
        <v>2230109</v>
      </c>
      <c r="B18" s="86" t="s">
        <v>2468</v>
      </c>
      <c r="C18" s="83">
        <v>0</v>
      </c>
    </row>
    <row r="19" ht="22.5" customHeight="1" spans="1:3">
      <c r="A19" s="82">
        <v>2230199</v>
      </c>
      <c r="B19" s="85" t="s">
        <v>2469</v>
      </c>
      <c r="C19" s="83">
        <v>0</v>
      </c>
    </row>
    <row r="20" ht="22.5" customHeight="1" spans="1:3">
      <c r="A20" s="82">
        <v>22302</v>
      </c>
      <c r="B20" s="84" t="s">
        <v>2470</v>
      </c>
      <c r="C20" s="83">
        <f>SUM(C21:C29)</f>
        <v>0</v>
      </c>
    </row>
    <row r="21" ht="22.5" customHeight="1" spans="1:3">
      <c r="A21" s="82">
        <v>2230201</v>
      </c>
      <c r="B21" s="85" t="s">
        <v>2471</v>
      </c>
      <c r="C21" s="83">
        <v>0</v>
      </c>
    </row>
    <row r="22" ht="22.5" customHeight="1" spans="1:3">
      <c r="A22" s="82">
        <v>2230202</v>
      </c>
      <c r="B22" s="85" t="s">
        <v>2472</v>
      </c>
      <c r="C22" s="83">
        <v>0</v>
      </c>
    </row>
    <row r="23" ht="22.5" customHeight="1" spans="1:3">
      <c r="A23" s="82">
        <v>2230203</v>
      </c>
      <c r="B23" s="85" t="s">
        <v>2473</v>
      </c>
      <c r="C23" s="83">
        <v>0</v>
      </c>
    </row>
    <row r="24" ht="22.5" customHeight="1" spans="1:3">
      <c r="A24" s="82">
        <v>2230204</v>
      </c>
      <c r="B24" s="85" t="s">
        <v>2474</v>
      </c>
      <c r="C24" s="83">
        <v>0</v>
      </c>
    </row>
    <row r="25" ht="22.5" customHeight="1" spans="1:3">
      <c r="A25" s="82">
        <v>2230205</v>
      </c>
      <c r="B25" s="85" t="s">
        <v>2475</v>
      </c>
      <c r="C25" s="83">
        <v>0</v>
      </c>
    </row>
    <row r="26" ht="22.5" customHeight="1" spans="1:3">
      <c r="A26" s="82">
        <v>2230206</v>
      </c>
      <c r="B26" s="85" t="s">
        <v>2476</v>
      </c>
      <c r="C26" s="83">
        <v>0</v>
      </c>
    </row>
    <row r="27" ht="22.5" customHeight="1" spans="1:3">
      <c r="A27" s="82">
        <v>2230207</v>
      </c>
      <c r="B27" s="85" t="s">
        <v>2477</v>
      </c>
      <c r="C27" s="83">
        <v>0</v>
      </c>
    </row>
    <row r="28" ht="22.5" customHeight="1" spans="1:3">
      <c r="A28" s="82">
        <v>2230208</v>
      </c>
      <c r="B28" s="85" t="s">
        <v>2478</v>
      </c>
      <c r="C28" s="83">
        <v>0</v>
      </c>
    </row>
    <row r="29" ht="22.5" customHeight="1" spans="1:3">
      <c r="A29" s="82">
        <v>2230299</v>
      </c>
      <c r="B29" s="85" t="s">
        <v>2479</v>
      </c>
      <c r="C29" s="83">
        <v>0</v>
      </c>
    </row>
    <row r="30" ht="22.5" customHeight="1" spans="1:3">
      <c r="A30" s="82">
        <v>22303</v>
      </c>
      <c r="B30" s="84" t="s">
        <v>2480</v>
      </c>
      <c r="C30" s="83">
        <f>C31</f>
        <v>0</v>
      </c>
    </row>
    <row r="31" ht="22.5" customHeight="1" spans="1:3">
      <c r="A31" s="82">
        <v>2230301</v>
      </c>
      <c r="B31" s="85" t="s">
        <v>2481</v>
      </c>
      <c r="C31" s="83">
        <v>0</v>
      </c>
    </row>
    <row r="32" ht="22.5" customHeight="1" spans="1:3">
      <c r="A32" s="82">
        <v>22399</v>
      </c>
      <c r="B32" s="84" t="s">
        <v>2482</v>
      </c>
      <c r="C32" s="83">
        <f>C33</f>
        <v>0</v>
      </c>
    </row>
    <row r="33" ht="22.5" customHeight="1" spans="1:10">
      <c r="A33" s="82">
        <v>2239999</v>
      </c>
      <c r="B33" s="86" t="s">
        <v>2483</v>
      </c>
      <c r="C33" s="83">
        <v>0</v>
      </c>
      <c r="J33" s="87"/>
    </row>
  </sheetData>
  <mergeCells count="2">
    <mergeCell ref="A1:C1"/>
    <mergeCell ref="A2:C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0"/>
  <sheetViews>
    <sheetView workbookViewId="0">
      <selection activeCell="D12" sqref="D12"/>
    </sheetView>
  </sheetViews>
  <sheetFormatPr defaultColWidth="7.2" defaultRowHeight="11.25"/>
  <cols>
    <col min="1" max="1" width="34.2666666666667" style="57" customWidth="1"/>
    <col min="2" max="2" width="47.8666666666667" style="57" customWidth="1"/>
    <col min="3" max="4" width="12.8" style="57" customWidth="1"/>
    <col min="5" max="7" width="9.6" style="57" customWidth="1"/>
    <col min="8" max="8" width="6" style="57" customWidth="1"/>
    <col min="9" max="9" width="0.8" style="57" customWidth="1"/>
    <col min="10" max="10" width="10.8" style="57" customWidth="1"/>
    <col min="11" max="11" width="6.26666666666667" style="57" customWidth="1"/>
    <col min="12" max="16384" width="7.2" style="57"/>
  </cols>
  <sheetData>
    <row r="1" s="57" customFormat="1" ht="64" customHeight="1" spans="1:2">
      <c r="A1" s="58" t="s">
        <v>2485</v>
      </c>
      <c r="B1" s="58"/>
    </row>
    <row r="2" s="57" customFormat="1" ht="12" customHeight="1" spans="1:253">
      <c r="A2" s="59"/>
      <c r="B2" s="59"/>
      <c r="C2" s="60"/>
      <c r="D2" s="60"/>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c r="IR2" s="61"/>
      <c r="IS2" s="61"/>
    </row>
    <row r="3" s="57" customFormat="1" ht="21" customHeight="1" spans="1:253">
      <c r="A3" s="59" t="s">
        <v>106</v>
      </c>
      <c r="B3" s="59"/>
      <c r="C3" s="62"/>
      <c r="D3" s="62"/>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63"/>
      <c r="HY3" s="63"/>
      <c r="HZ3" s="63"/>
      <c r="IA3" s="63"/>
      <c r="IB3" s="63"/>
      <c r="IC3" s="63"/>
      <c r="ID3" s="63"/>
      <c r="IE3" s="63"/>
      <c r="IF3" s="63"/>
      <c r="IG3" s="63"/>
      <c r="IH3" s="63"/>
      <c r="II3" s="63"/>
      <c r="IJ3" s="63"/>
      <c r="IK3" s="63"/>
      <c r="IL3" s="63"/>
      <c r="IM3" s="63"/>
      <c r="IN3" s="63"/>
      <c r="IO3" s="63"/>
      <c r="IP3" s="63"/>
      <c r="IQ3" s="63"/>
      <c r="IR3" s="63"/>
      <c r="IS3" s="63"/>
    </row>
    <row r="4" s="57" customFormat="1" ht="39" customHeight="1" spans="1:253">
      <c r="A4" s="64" t="s">
        <v>2486</v>
      </c>
      <c r="B4" s="65" t="s">
        <v>2487</v>
      </c>
      <c r="C4" s="66"/>
      <c r="D4" s="66"/>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78"/>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row>
    <row r="5" s="57" customFormat="1" ht="39" customHeight="1" spans="1:4">
      <c r="A5" s="67" t="s">
        <v>2488</v>
      </c>
      <c r="B5" s="68">
        <v>0</v>
      </c>
      <c r="C5" s="69"/>
      <c r="D5" s="69"/>
    </row>
    <row r="6" s="57" customFormat="1" ht="39" customHeight="1" spans="1:4">
      <c r="A6" s="70"/>
      <c r="B6" s="68"/>
      <c r="C6" s="69"/>
      <c r="D6" s="69"/>
    </row>
    <row r="7" s="57" customFormat="1" ht="39" customHeight="1" spans="1:4">
      <c r="A7" s="70"/>
      <c r="B7" s="68"/>
      <c r="C7" s="69"/>
      <c r="D7" s="69"/>
    </row>
    <row r="8" s="57" customFormat="1" ht="39" customHeight="1" spans="1:4">
      <c r="A8" s="71"/>
      <c r="B8" s="72"/>
      <c r="C8" s="73"/>
      <c r="D8" s="73"/>
    </row>
    <row r="9" s="57" customFormat="1" ht="39" customHeight="1" spans="1:253">
      <c r="A9" s="74" t="s">
        <v>2489</v>
      </c>
      <c r="B9" s="75">
        <v>0</v>
      </c>
      <c r="C9" s="76"/>
      <c r="D9" s="76"/>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78"/>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63"/>
      <c r="IS9" s="63"/>
    </row>
    <row r="10" s="57" customFormat="1" ht="24" customHeight="1" spans="1:2">
      <c r="A10" s="77" t="s">
        <v>2490</v>
      </c>
      <c r="B10" s="77"/>
    </row>
  </sheetData>
  <mergeCells count="4">
    <mergeCell ref="A1:B1"/>
    <mergeCell ref="A2:B2"/>
    <mergeCell ref="A3:B3"/>
    <mergeCell ref="A10: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K16"/>
  <sheetViews>
    <sheetView workbookViewId="0">
      <selection activeCell="G19" sqref="G19"/>
    </sheetView>
  </sheetViews>
  <sheetFormatPr defaultColWidth="9" defaultRowHeight="14.25"/>
  <cols>
    <col min="1" max="1" width="32" style="19" customWidth="1"/>
    <col min="2" max="2" width="14" style="19" customWidth="1"/>
    <col min="3" max="4" width="13" style="19" customWidth="1"/>
    <col min="5" max="5" width="16.625" style="19" customWidth="1"/>
    <col min="6" max="10" width="13" style="19" customWidth="1"/>
    <col min="11" max="16384" width="9" style="19"/>
  </cols>
  <sheetData>
    <row r="1" ht="23.25" customHeight="1" spans="1:10">
      <c r="A1" s="20" t="s">
        <v>2491</v>
      </c>
      <c r="B1" s="20"/>
      <c r="C1" s="20"/>
      <c r="D1" s="20"/>
      <c r="E1" s="20"/>
      <c r="F1" s="20"/>
      <c r="G1" s="20"/>
      <c r="H1" s="20"/>
      <c r="I1" s="20"/>
      <c r="J1" s="20"/>
    </row>
    <row r="2" ht="18.75" customHeight="1" spans="1:10">
      <c r="A2" s="45"/>
      <c r="B2" s="22"/>
      <c r="C2" s="22"/>
      <c r="D2" s="22"/>
      <c r="E2" s="22"/>
      <c r="F2" s="22"/>
      <c r="G2" s="23"/>
      <c r="H2" s="22"/>
      <c r="I2" s="55" t="s">
        <v>25</v>
      </c>
      <c r="J2" s="55"/>
    </row>
    <row r="3" ht="62.25" customHeight="1" spans="1:10">
      <c r="A3" s="36" t="s">
        <v>2492</v>
      </c>
      <c r="B3" s="27" t="s">
        <v>1978</v>
      </c>
      <c r="C3" s="26" t="s">
        <v>2493</v>
      </c>
      <c r="D3" s="27" t="s">
        <v>2494</v>
      </c>
      <c r="E3" s="27" t="s">
        <v>2495</v>
      </c>
      <c r="F3" s="27" t="s">
        <v>2496</v>
      </c>
      <c r="G3" s="27" t="s">
        <v>2497</v>
      </c>
      <c r="H3" s="27" t="s">
        <v>2498</v>
      </c>
      <c r="I3" s="27" t="s">
        <v>2499</v>
      </c>
      <c r="J3" s="27" t="s">
        <v>2500</v>
      </c>
    </row>
    <row r="4" ht="27.75" customHeight="1" spans="1:10">
      <c r="A4" s="46" t="s">
        <v>2501</v>
      </c>
      <c r="B4" s="47">
        <f>SUM(C4:J4)</f>
        <v>83149</v>
      </c>
      <c r="C4" s="32"/>
      <c r="D4" s="44">
        <v>76900</v>
      </c>
      <c r="E4" s="44">
        <v>5004</v>
      </c>
      <c r="F4" s="48"/>
      <c r="G4" s="48"/>
      <c r="H4" s="32"/>
      <c r="I4" s="44">
        <v>1245</v>
      </c>
      <c r="J4" s="32"/>
    </row>
    <row r="5" ht="24" customHeight="1" spans="1:11">
      <c r="A5" s="46" t="s">
        <v>2502</v>
      </c>
      <c r="B5" s="47">
        <f t="shared" ref="B5:B15" si="0">SUM(C5:J5)</f>
        <v>100030</v>
      </c>
      <c r="C5" s="32"/>
      <c r="D5" s="32">
        <v>44221</v>
      </c>
      <c r="E5" s="32">
        <v>55316</v>
      </c>
      <c r="F5" s="32"/>
      <c r="G5" s="32"/>
      <c r="H5" s="32"/>
      <c r="I5" s="32">
        <v>493</v>
      </c>
      <c r="J5" s="32"/>
      <c r="K5" s="56"/>
    </row>
    <row r="6" ht="24" customHeight="1" spans="1:11">
      <c r="A6" s="46" t="s">
        <v>2503</v>
      </c>
      <c r="B6" s="47">
        <f t="shared" si="0"/>
        <v>99973</v>
      </c>
      <c r="C6" s="32"/>
      <c r="D6" s="32">
        <v>44164</v>
      </c>
      <c r="E6" s="32">
        <v>55316</v>
      </c>
      <c r="F6" s="32"/>
      <c r="G6" s="32"/>
      <c r="H6" s="32"/>
      <c r="I6" s="32">
        <v>493</v>
      </c>
      <c r="J6" s="32"/>
      <c r="K6" s="56"/>
    </row>
    <row r="7" ht="18" customHeight="1" spans="1:11">
      <c r="A7" s="31" t="s">
        <v>2504</v>
      </c>
      <c r="B7" s="47">
        <f t="shared" si="0"/>
        <v>49878</v>
      </c>
      <c r="C7" s="32"/>
      <c r="D7" s="32">
        <v>15455</v>
      </c>
      <c r="E7" s="32">
        <v>34025</v>
      </c>
      <c r="F7" s="32"/>
      <c r="G7" s="32"/>
      <c r="H7" s="32"/>
      <c r="I7" s="32">
        <v>398</v>
      </c>
      <c r="J7" s="32"/>
      <c r="K7" s="56"/>
    </row>
    <row r="8" ht="18" customHeight="1" spans="1:11">
      <c r="A8" s="31" t="s">
        <v>2505</v>
      </c>
      <c r="B8" s="47">
        <f t="shared" si="0"/>
        <v>253</v>
      </c>
      <c r="C8" s="32"/>
      <c r="D8" s="32">
        <v>188</v>
      </c>
      <c r="E8" s="32">
        <v>53</v>
      </c>
      <c r="F8" s="32"/>
      <c r="G8" s="32"/>
      <c r="H8" s="32"/>
      <c r="I8" s="32">
        <v>12</v>
      </c>
      <c r="J8" s="32"/>
      <c r="K8" s="56"/>
    </row>
    <row r="9" ht="18" customHeight="1" spans="1:11">
      <c r="A9" s="35" t="s">
        <v>2506</v>
      </c>
      <c r="B9" s="47">
        <f t="shared" si="0"/>
        <v>46307</v>
      </c>
      <c r="C9" s="32"/>
      <c r="D9" s="32">
        <v>28268</v>
      </c>
      <c r="E9" s="32">
        <v>18039</v>
      </c>
      <c r="F9" s="32"/>
      <c r="G9" s="32"/>
      <c r="H9" s="32"/>
      <c r="I9" s="32"/>
      <c r="J9" s="32"/>
      <c r="K9" s="56"/>
    </row>
    <row r="10" ht="18" customHeight="1" spans="1:11">
      <c r="A10" s="35" t="s">
        <v>2507</v>
      </c>
      <c r="B10" s="47">
        <f t="shared" si="0"/>
        <v>0</v>
      </c>
      <c r="C10" s="32"/>
      <c r="D10" s="32"/>
      <c r="E10" s="32"/>
      <c r="F10" s="32"/>
      <c r="G10" s="32"/>
      <c r="H10" s="32"/>
      <c r="I10" s="32"/>
      <c r="J10" s="32"/>
      <c r="K10" s="56"/>
    </row>
    <row r="11" ht="18" customHeight="1" spans="1:11">
      <c r="A11" s="35" t="s">
        <v>2508</v>
      </c>
      <c r="B11" s="47">
        <f t="shared" si="0"/>
        <v>343</v>
      </c>
      <c r="C11" s="32"/>
      <c r="D11" s="32">
        <v>192</v>
      </c>
      <c r="E11" s="32">
        <v>68</v>
      </c>
      <c r="F11" s="32"/>
      <c r="G11" s="32"/>
      <c r="H11" s="32"/>
      <c r="I11" s="32">
        <v>83</v>
      </c>
      <c r="J11" s="32"/>
      <c r="K11" s="56"/>
    </row>
    <row r="12" ht="18" customHeight="1" spans="1:11">
      <c r="A12" s="49" t="s">
        <v>2509</v>
      </c>
      <c r="B12" s="47">
        <f t="shared" si="0"/>
        <v>3192</v>
      </c>
      <c r="C12" s="32"/>
      <c r="D12" s="50">
        <v>61</v>
      </c>
      <c r="E12" s="51">
        <v>3131</v>
      </c>
      <c r="F12" s="50"/>
      <c r="G12" s="50"/>
      <c r="H12" s="50"/>
      <c r="I12" s="50"/>
      <c r="J12" s="50"/>
      <c r="K12" s="56"/>
    </row>
    <row r="13" ht="18" customHeight="1" spans="1:11">
      <c r="A13" s="52" t="s">
        <v>2510</v>
      </c>
      <c r="B13" s="47">
        <f t="shared" si="0"/>
        <v>57</v>
      </c>
      <c r="C13" s="53"/>
      <c r="D13" s="54">
        <v>57</v>
      </c>
      <c r="E13" s="54"/>
      <c r="F13" s="54"/>
      <c r="G13" s="54"/>
      <c r="H13" s="54"/>
      <c r="I13" s="54"/>
      <c r="J13" s="54"/>
      <c r="K13" s="56"/>
    </row>
    <row r="14" ht="18" customHeight="1" spans="1:11">
      <c r="A14" s="52" t="s">
        <v>2511</v>
      </c>
      <c r="B14" s="47">
        <f t="shared" si="0"/>
        <v>0</v>
      </c>
      <c r="C14" s="54"/>
      <c r="D14" s="54"/>
      <c r="E14" s="54"/>
      <c r="F14" s="54"/>
      <c r="G14" s="54"/>
      <c r="H14" s="54"/>
      <c r="I14" s="54"/>
      <c r="J14" s="54"/>
      <c r="K14" s="56"/>
    </row>
    <row r="15" ht="18" customHeight="1" spans="1:11">
      <c r="A15" s="52" t="s">
        <v>2512</v>
      </c>
      <c r="B15" s="47">
        <f t="shared" si="0"/>
        <v>183179</v>
      </c>
      <c r="C15" s="54"/>
      <c r="D15" s="54">
        <v>121121</v>
      </c>
      <c r="E15" s="54">
        <v>60320</v>
      </c>
      <c r="F15" s="54"/>
      <c r="G15" s="54"/>
      <c r="H15" s="54"/>
      <c r="I15" s="54">
        <v>1738</v>
      </c>
      <c r="J15" s="54"/>
      <c r="K15" s="56"/>
    </row>
    <row r="16" ht="44.25" customHeight="1" spans="1:10">
      <c r="A16" s="39" t="s">
        <v>2513</v>
      </c>
      <c r="B16" s="39"/>
      <c r="C16" s="39"/>
      <c r="D16" s="39"/>
      <c r="E16" s="39"/>
      <c r="F16" s="39"/>
      <c r="G16" s="39"/>
      <c r="H16" s="39"/>
      <c r="I16" s="39"/>
      <c r="J16" s="39"/>
    </row>
  </sheetData>
  <mergeCells count="3">
    <mergeCell ref="A1:J1"/>
    <mergeCell ref="I2:J2"/>
    <mergeCell ref="A16:J16"/>
  </mergeCells>
  <pageMargins left="0.748031496062992" right="0.748031496062992" top="0.984251968503937" bottom="0.984251968503937" header="0.511811023622047" footer="0.511811023622047"/>
  <pageSetup paperSize="9" scale="91" orientation="landscape"/>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L17"/>
  <sheetViews>
    <sheetView workbookViewId="0">
      <selection activeCell="H18" sqref="H18"/>
    </sheetView>
  </sheetViews>
  <sheetFormatPr defaultColWidth="9" defaultRowHeight="14.25"/>
  <cols>
    <col min="1" max="1" width="33.25" style="19" customWidth="1"/>
    <col min="2" max="2" width="19" style="19" customWidth="1"/>
    <col min="3" max="10" width="15.125" style="19" customWidth="1"/>
    <col min="11" max="11" width="9" style="19"/>
    <col min="12" max="12" width="10.5" style="19"/>
    <col min="13" max="16384" width="9" style="19"/>
  </cols>
  <sheetData>
    <row r="1" ht="23.25" customHeight="1" spans="1:10">
      <c r="A1" s="20" t="s">
        <v>2514</v>
      </c>
      <c r="B1" s="20"/>
      <c r="C1" s="20"/>
      <c r="D1" s="20"/>
      <c r="E1" s="20"/>
      <c r="F1" s="20"/>
      <c r="G1" s="20"/>
      <c r="H1" s="20"/>
      <c r="I1" s="20"/>
      <c r="J1" s="20"/>
    </row>
    <row r="2" ht="18.75" customHeight="1" spans="1:10">
      <c r="A2" s="21"/>
      <c r="B2" s="22"/>
      <c r="C2" s="22"/>
      <c r="D2" s="22"/>
      <c r="E2" s="22"/>
      <c r="F2" s="22"/>
      <c r="G2" s="23"/>
      <c r="H2" s="22"/>
      <c r="I2" s="40" t="s">
        <v>25</v>
      </c>
      <c r="J2" s="40"/>
    </row>
    <row r="3" ht="45.75" customHeight="1" spans="1:10">
      <c r="A3" s="24" t="s">
        <v>2492</v>
      </c>
      <c r="B3" s="25" t="s">
        <v>2515</v>
      </c>
      <c r="C3" s="26" t="s">
        <v>2493</v>
      </c>
      <c r="D3" s="27" t="s">
        <v>2494</v>
      </c>
      <c r="E3" s="27" t="s">
        <v>2495</v>
      </c>
      <c r="F3" s="28" t="s">
        <v>2516</v>
      </c>
      <c r="G3" s="29" t="s">
        <v>2517</v>
      </c>
      <c r="H3" s="25" t="s">
        <v>2498</v>
      </c>
      <c r="I3" s="41" t="s">
        <v>2499</v>
      </c>
      <c r="J3" s="42" t="s">
        <v>2500</v>
      </c>
    </row>
    <row r="4" ht="21.75" customHeight="1" spans="1:10">
      <c r="A4" s="24">
        <v>1</v>
      </c>
      <c r="B4" s="30">
        <v>2</v>
      </c>
      <c r="C4" s="29">
        <v>3</v>
      </c>
      <c r="D4" s="29">
        <v>4</v>
      </c>
      <c r="E4" s="29">
        <v>5</v>
      </c>
      <c r="F4" s="29">
        <v>6</v>
      </c>
      <c r="G4" s="29">
        <v>7</v>
      </c>
      <c r="H4" s="29">
        <v>8</v>
      </c>
      <c r="I4" s="29">
        <v>9</v>
      </c>
      <c r="J4" s="29">
        <v>10</v>
      </c>
    </row>
    <row r="5" ht="21.75" customHeight="1" spans="1:12">
      <c r="A5" s="31" t="s">
        <v>2518</v>
      </c>
      <c r="B5" s="32">
        <f>SUM(C5:J5)</f>
        <v>82072</v>
      </c>
      <c r="C5" s="32"/>
      <c r="D5" s="32">
        <v>28720</v>
      </c>
      <c r="E5" s="32">
        <v>52796</v>
      </c>
      <c r="F5" s="32"/>
      <c r="G5" s="32"/>
      <c r="H5" s="32"/>
      <c r="I5" s="32">
        <v>556</v>
      </c>
      <c r="J5" s="32"/>
      <c r="L5" s="43"/>
    </row>
    <row r="6" ht="21.75" customHeight="1" spans="1:12">
      <c r="A6" s="33" t="s">
        <v>2519</v>
      </c>
      <c r="B6" s="32">
        <f>SUM(C6:J6)</f>
        <v>82014</v>
      </c>
      <c r="C6" s="32"/>
      <c r="D6" s="32">
        <f>SUM(D7:D10)</f>
        <v>28720</v>
      </c>
      <c r="E6" s="32">
        <f t="shared" ref="E6" si="0">SUM(E7:E10)</f>
        <v>52796</v>
      </c>
      <c r="F6" s="32"/>
      <c r="G6" s="32"/>
      <c r="H6" s="32"/>
      <c r="I6" s="32">
        <v>498</v>
      </c>
      <c r="J6" s="32"/>
      <c r="L6" s="43"/>
    </row>
    <row r="7" ht="21.75" customHeight="1" spans="1:10">
      <c r="A7" s="31" t="s">
        <v>2520</v>
      </c>
      <c r="B7" s="32">
        <f t="shared" ref="B7:B10" si="1">SUM(C7:J7)</f>
        <v>80980</v>
      </c>
      <c r="C7" s="32"/>
      <c r="D7" s="32">
        <v>28540</v>
      </c>
      <c r="E7" s="32">
        <v>52296</v>
      </c>
      <c r="F7" s="32"/>
      <c r="G7" s="32"/>
      <c r="H7" s="32"/>
      <c r="I7" s="32">
        <v>144</v>
      </c>
      <c r="J7" s="32"/>
    </row>
    <row r="8" ht="21.75" customHeight="1" spans="1:10">
      <c r="A8" s="31" t="s">
        <v>2521</v>
      </c>
      <c r="B8" s="32">
        <f t="shared" si="1"/>
        <v>419</v>
      </c>
      <c r="C8" s="32"/>
      <c r="D8" s="32">
        <v>169</v>
      </c>
      <c r="E8" s="32">
        <v>47</v>
      </c>
      <c r="F8" s="32"/>
      <c r="H8" s="32"/>
      <c r="I8" s="32">
        <v>203</v>
      </c>
      <c r="J8" s="32"/>
    </row>
    <row r="9" ht="21.75" customHeight="1" spans="1:10">
      <c r="A9" s="34" t="s">
        <v>2522</v>
      </c>
      <c r="B9" s="32">
        <f t="shared" si="1"/>
        <v>0</v>
      </c>
      <c r="C9" s="32"/>
      <c r="D9" s="32"/>
      <c r="E9" s="32"/>
      <c r="F9" s="32"/>
      <c r="G9" s="32"/>
      <c r="H9" s="32"/>
      <c r="I9" s="32"/>
      <c r="J9" s="32"/>
    </row>
    <row r="10" ht="21.75" customHeight="1" spans="1:10">
      <c r="A10" s="35" t="s">
        <v>2523</v>
      </c>
      <c r="B10" s="32">
        <f t="shared" si="1"/>
        <v>464</v>
      </c>
      <c r="C10" s="32"/>
      <c r="D10" s="32">
        <v>11</v>
      </c>
      <c r="E10" s="32">
        <v>453</v>
      </c>
      <c r="F10" s="32"/>
      <c r="G10" s="32"/>
      <c r="H10" s="32"/>
      <c r="I10" s="32"/>
      <c r="J10" s="32"/>
    </row>
    <row r="11" ht="21.75" customHeight="1" spans="1:10">
      <c r="A11" s="36" t="s">
        <v>2524</v>
      </c>
      <c r="B11" s="32"/>
      <c r="C11" s="32"/>
      <c r="D11" s="32"/>
      <c r="E11" s="32"/>
      <c r="F11" s="32"/>
      <c r="G11" s="32"/>
      <c r="H11" s="32"/>
      <c r="I11" s="32">
        <v>147</v>
      </c>
      <c r="J11" s="32"/>
    </row>
    <row r="12" ht="21.75" customHeight="1" spans="1:10">
      <c r="A12" s="36" t="s">
        <v>2525</v>
      </c>
      <c r="B12" s="32"/>
      <c r="C12" s="32"/>
      <c r="D12" s="32"/>
      <c r="E12" s="32"/>
      <c r="F12" s="32"/>
      <c r="G12" s="32"/>
      <c r="H12" s="32"/>
      <c r="I12" s="32">
        <v>4</v>
      </c>
      <c r="J12" s="32"/>
    </row>
    <row r="13" ht="21.75" customHeight="1" spans="1:10">
      <c r="A13" s="33" t="s">
        <v>2526</v>
      </c>
      <c r="B13" s="32"/>
      <c r="C13" s="32"/>
      <c r="D13" s="32"/>
      <c r="E13" s="32"/>
      <c r="F13" s="32"/>
      <c r="G13" s="32"/>
      <c r="H13" s="32"/>
      <c r="I13" s="32"/>
      <c r="J13" s="32"/>
    </row>
    <row r="14" ht="21.75" customHeight="1" spans="1:10">
      <c r="A14" s="33" t="s">
        <v>2527</v>
      </c>
      <c r="B14" s="32"/>
      <c r="C14" s="32"/>
      <c r="D14" s="32"/>
      <c r="E14" s="32"/>
      <c r="F14" s="32"/>
      <c r="G14" s="32"/>
      <c r="H14" s="32"/>
      <c r="I14" s="44">
        <v>58</v>
      </c>
      <c r="J14" s="32"/>
    </row>
    <row r="15" ht="21.75" customHeight="1" spans="1:10">
      <c r="A15" s="31" t="s">
        <v>2528</v>
      </c>
      <c r="B15" s="32"/>
      <c r="C15" s="32"/>
      <c r="D15" s="32">
        <v>92401</v>
      </c>
      <c r="E15" s="32">
        <v>7524</v>
      </c>
      <c r="F15" s="32"/>
      <c r="G15" s="32"/>
      <c r="H15" s="32"/>
      <c r="I15" s="32">
        <v>1182</v>
      </c>
      <c r="J15" s="32"/>
    </row>
    <row r="16" ht="21.75" customHeight="1" spans="1:10">
      <c r="A16" s="37" t="s">
        <v>2529</v>
      </c>
      <c r="B16" s="38">
        <f>B5</f>
        <v>82072</v>
      </c>
      <c r="C16" s="38"/>
      <c r="D16" s="38">
        <v>121121</v>
      </c>
      <c r="E16" s="38">
        <v>60320</v>
      </c>
      <c r="F16" s="38"/>
      <c r="G16" s="38"/>
      <c r="H16" s="38"/>
      <c r="I16" s="38">
        <v>1738</v>
      </c>
      <c r="J16" s="38"/>
    </row>
    <row r="17" ht="44.25" customHeight="1" spans="1:10">
      <c r="A17" s="39" t="s">
        <v>2513</v>
      </c>
      <c r="B17" s="39"/>
      <c r="C17" s="39"/>
      <c r="D17" s="39"/>
      <c r="E17" s="39"/>
      <c r="F17" s="39"/>
      <c r="G17" s="39"/>
      <c r="H17" s="39"/>
      <c r="I17" s="39"/>
      <c r="J17" s="39"/>
    </row>
  </sheetData>
  <mergeCells count="3">
    <mergeCell ref="A1:J1"/>
    <mergeCell ref="I2:J2"/>
    <mergeCell ref="A17:J17"/>
  </mergeCells>
  <pageMargins left="0.748031496062992" right="0.748031496062992" top="0.984251968503937" bottom="0.984251968503937" header="0.511811023622047" footer="0.511811023622047"/>
  <pageSetup paperSize="9" scale="79" orientation="landscape"/>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E11" sqref="E11"/>
    </sheetView>
  </sheetViews>
  <sheetFormatPr defaultColWidth="9" defaultRowHeight="14.25"/>
  <cols>
    <col min="1" max="12" width="12" customWidth="1"/>
  </cols>
  <sheetData>
    <row r="1" ht="41.25" customHeight="1" spans="1:12">
      <c r="A1" s="1" t="s">
        <v>2530</v>
      </c>
      <c r="B1" s="2"/>
      <c r="C1" s="2"/>
      <c r="D1" s="2"/>
      <c r="E1" s="2"/>
      <c r="F1" s="2"/>
      <c r="G1" s="1" t="s">
        <v>2531</v>
      </c>
      <c r="H1" s="2"/>
      <c r="I1" s="2"/>
      <c r="J1" s="2"/>
      <c r="K1" s="2"/>
      <c r="L1" s="2"/>
    </row>
    <row r="2" ht="29.25" customHeight="1" spans="1:12">
      <c r="A2" s="3"/>
      <c r="L2" s="16" t="s">
        <v>25</v>
      </c>
    </row>
    <row r="3" ht="49.5" customHeight="1" spans="1:12">
      <c r="A3" s="4" t="s">
        <v>2532</v>
      </c>
      <c r="B3" s="5" t="s">
        <v>2533</v>
      </c>
      <c r="C3" s="5" t="s">
        <v>2533</v>
      </c>
      <c r="D3" s="5" t="s">
        <v>2534</v>
      </c>
      <c r="E3" s="5" t="s">
        <v>2533</v>
      </c>
      <c r="F3" s="5" t="s">
        <v>2533</v>
      </c>
      <c r="G3" s="5" t="s">
        <v>29</v>
      </c>
      <c r="H3" s="5" t="s">
        <v>2533</v>
      </c>
      <c r="I3" s="5" t="s">
        <v>2533</v>
      </c>
      <c r="J3" s="5" t="s">
        <v>2533</v>
      </c>
      <c r="K3" s="5" t="s">
        <v>2533</v>
      </c>
      <c r="L3" s="5" t="s">
        <v>2533</v>
      </c>
    </row>
    <row r="4" ht="49.5" customHeight="1" spans="1:12">
      <c r="A4" s="6" t="s">
        <v>1978</v>
      </c>
      <c r="B4" s="7" t="s">
        <v>2535</v>
      </c>
      <c r="C4" s="7" t="s">
        <v>2536</v>
      </c>
      <c r="D4" s="7" t="s">
        <v>2537</v>
      </c>
      <c r="E4" s="7" t="s">
        <v>108</v>
      </c>
      <c r="F4" s="7" t="s">
        <v>2538</v>
      </c>
      <c r="G4" s="7" t="s">
        <v>1978</v>
      </c>
      <c r="H4" s="7" t="s">
        <v>2535</v>
      </c>
      <c r="I4" s="7" t="s">
        <v>2536</v>
      </c>
      <c r="J4" s="7" t="s">
        <v>2533</v>
      </c>
      <c r="K4" s="7" t="s">
        <v>2533</v>
      </c>
      <c r="L4" s="7" t="s">
        <v>2538</v>
      </c>
    </row>
    <row r="5" ht="49.5" customHeight="1" spans="1:12">
      <c r="A5" s="6" t="s">
        <v>2539</v>
      </c>
      <c r="B5" s="7" t="s">
        <v>2540</v>
      </c>
      <c r="C5" s="8" t="s">
        <v>1973</v>
      </c>
      <c r="D5" s="7" t="s">
        <v>2541</v>
      </c>
      <c r="E5" s="7" t="s">
        <v>2542</v>
      </c>
      <c r="F5" s="7" t="s">
        <v>2533</v>
      </c>
      <c r="G5" s="7" t="s">
        <v>2533</v>
      </c>
      <c r="H5" s="7" t="s">
        <v>2533</v>
      </c>
      <c r="I5" s="7" t="s">
        <v>1973</v>
      </c>
      <c r="J5" s="7" t="s">
        <v>2541</v>
      </c>
      <c r="K5" s="7" t="s">
        <v>2542</v>
      </c>
      <c r="L5" s="7" t="s">
        <v>2533</v>
      </c>
    </row>
    <row r="6" ht="49.5" customHeight="1" spans="1:12">
      <c r="A6" s="9" t="s">
        <v>2543</v>
      </c>
      <c r="B6" s="10" t="s">
        <v>2544</v>
      </c>
      <c r="C6" s="10" t="s">
        <v>2545</v>
      </c>
      <c r="D6" s="10" t="s">
        <v>2546</v>
      </c>
      <c r="E6" s="10" t="s">
        <v>2547</v>
      </c>
      <c r="F6" s="10" t="s">
        <v>2548</v>
      </c>
      <c r="G6" s="10" t="s">
        <v>2549</v>
      </c>
      <c r="H6" s="10" t="s">
        <v>2550</v>
      </c>
      <c r="I6" s="10" t="s">
        <v>2551</v>
      </c>
      <c r="J6" s="10" t="s">
        <v>2552</v>
      </c>
      <c r="K6" s="10" t="s">
        <v>2553</v>
      </c>
      <c r="L6" s="10" t="s">
        <v>2554</v>
      </c>
    </row>
    <row r="7" ht="49.5" customHeight="1" spans="1:12">
      <c r="A7" s="11">
        <v>2001</v>
      </c>
      <c r="B7" s="12">
        <v>0</v>
      </c>
      <c r="C7" s="12">
        <v>1296</v>
      </c>
      <c r="D7" s="12">
        <v>0</v>
      </c>
      <c r="E7" s="12">
        <v>1296</v>
      </c>
      <c r="F7" s="13">
        <v>705</v>
      </c>
      <c r="G7" s="13">
        <v>1948.68</v>
      </c>
      <c r="H7" s="12">
        <v>0</v>
      </c>
      <c r="I7" s="17">
        <v>1332.41</v>
      </c>
      <c r="J7" s="17">
        <v>171.86</v>
      </c>
      <c r="K7" s="17">
        <v>1160.55</v>
      </c>
      <c r="L7" s="13">
        <v>616.27</v>
      </c>
    </row>
    <row r="8" ht="39.75" customHeight="1" spans="1:12">
      <c r="A8" s="14" t="s">
        <v>2555</v>
      </c>
      <c r="B8" s="14" t="s">
        <v>2533</v>
      </c>
      <c r="C8" s="14" t="s">
        <v>2533</v>
      </c>
      <c r="D8" s="14" t="s">
        <v>2533</v>
      </c>
      <c r="E8" s="14" t="s">
        <v>2533</v>
      </c>
      <c r="F8" s="14" t="s">
        <v>2533</v>
      </c>
      <c r="G8" s="14" t="s">
        <v>2533</v>
      </c>
      <c r="H8" s="14" t="s">
        <v>2533</v>
      </c>
      <c r="I8" s="18" t="s">
        <v>2533</v>
      </c>
      <c r="J8" s="18" t="s">
        <v>2533</v>
      </c>
      <c r="K8" s="18" t="s">
        <v>2533</v>
      </c>
      <c r="L8" s="14" t="s">
        <v>2533</v>
      </c>
    </row>
    <row r="10" spans="7:7">
      <c r="G10" s="15"/>
    </row>
  </sheetData>
  <mergeCells count="12">
    <mergeCell ref="A1:L1"/>
    <mergeCell ref="A3:F3"/>
    <mergeCell ref="G3:L3"/>
    <mergeCell ref="C4:E4"/>
    <mergeCell ref="I4:K4"/>
    <mergeCell ref="A8:L8"/>
    <mergeCell ref="A4:A5"/>
    <mergeCell ref="B4:B5"/>
    <mergeCell ref="F4:F5"/>
    <mergeCell ref="G4:G5"/>
    <mergeCell ref="H4:H5"/>
    <mergeCell ref="L4:L5"/>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A13" sqref="A13"/>
    </sheetView>
  </sheetViews>
  <sheetFormatPr defaultColWidth="9" defaultRowHeight="14.25" outlineLevelCol="1"/>
  <cols>
    <col min="1" max="2" width="44.875" customWidth="1"/>
  </cols>
  <sheetData>
    <row r="1" ht="31.5" spans="1:2">
      <c r="A1" s="143" t="s">
        <v>96</v>
      </c>
      <c r="B1" s="143"/>
    </row>
    <row r="2" ht="26.25" customHeight="1" spans="1:2">
      <c r="A2" s="89"/>
      <c r="B2" s="144" t="s">
        <v>25</v>
      </c>
    </row>
    <row r="3" ht="32.25" customHeight="1" spans="1:2">
      <c r="A3" s="136" t="s">
        <v>97</v>
      </c>
      <c r="B3" s="136" t="s">
        <v>29</v>
      </c>
    </row>
    <row r="4" ht="32.25" customHeight="1" spans="1:2">
      <c r="A4" s="137" t="s">
        <v>98</v>
      </c>
      <c r="B4" s="145">
        <v>104185</v>
      </c>
    </row>
    <row r="5" ht="32.25" customHeight="1" spans="1:2">
      <c r="A5" s="137" t="s">
        <v>99</v>
      </c>
      <c r="B5" s="145">
        <v>505163</v>
      </c>
    </row>
    <row r="6" ht="32.25" customHeight="1" spans="1:2">
      <c r="A6" s="137" t="s">
        <v>81</v>
      </c>
      <c r="B6" s="145">
        <v>10834</v>
      </c>
    </row>
    <row r="7" ht="32.25" customHeight="1" spans="1:2">
      <c r="A7" s="137" t="s">
        <v>83</v>
      </c>
      <c r="B7" s="145">
        <v>459891</v>
      </c>
    </row>
    <row r="8" ht="32.25" customHeight="1" spans="1:2">
      <c r="A8" s="137" t="s">
        <v>85</v>
      </c>
      <c r="B8" s="145">
        <v>34438</v>
      </c>
    </row>
    <row r="9" ht="32.25" customHeight="1" spans="1:2">
      <c r="A9" s="137" t="s">
        <v>100</v>
      </c>
      <c r="B9" s="145">
        <v>26504</v>
      </c>
    </row>
    <row r="10" ht="32.25" customHeight="1" spans="1:2">
      <c r="A10" s="137" t="s">
        <v>101</v>
      </c>
      <c r="B10" s="145">
        <v>28471</v>
      </c>
    </row>
    <row r="11" ht="32.25" customHeight="1" spans="1:2">
      <c r="A11" s="137" t="s">
        <v>102</v>
      </c>
      <c r="B11" s="145">
        <v>100757</v>
      </c>
    </row>
    <row r="12" ht="32.25" customHeight="1" spans="1:2">
      <c r="A12" s="137" t="s">
        <v>103</v>
      </c>
      <c r="B12" s="145"/>
    </row>
    <row r="13" ht="32.25" customHeight="1" spans="1:2">
      <c r="A13" s="146" t="s">
        <v>104</v>
      </c>
      <c r="B13" s="147">
        <v>765080</v>
      </c>
    </row>
  </sheetData>
  <mergeCells count="1">
    <mergeCell ref="A1:B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692"/>
  <sheetViews>
    <sheetView topLeftCell="A678" workbookViewId="0">
      <selection activeCell="B689" sqref="B689"/>
    </sheetView>
  </sheetViews>
  <sheetFormatPr defaultColWidth="9" defaultRowHeight="14.25" outlineLevelCol="2"/>
  <cols>
    <col min="1" max="1" width="18.25" customWidth="1"/>
    <col min="2" max="2" width="49.375" customWidth="1"/>
    <col min="3" max="3" width="39.75" customWidth="1"/>
  </cols>
  <sheetData>
    <row r="1" ht="22.5" spans="1:3">
      <c r="A1" s="79" t="s">
        <v>105</v>
      </c>
      <c r="B1" s="79"/>
      <c r="C1" s="79"/>
    </row>
    <row r="2" spans="1:3">
      <c r="A2" s="128" t="s">
        <v>106</v>
      </c>
      <c r="B2" s="128"/>
      <c r="C2" s="128"/>
    </row>
    <row r="3" ht="19.5" customHeight="1" spans="1:3">
      <c r="A3" s="81" t="s">
        <v>107</v>
      </c>
      <c r="B3" s="81" t="s">
        <v>108</v>
      </c>
      <c r="C3" s="138" t="s">
        <v>29</v>
      </c>
    </row>
    <row r="4" ht="19.5" customHeight="1" spans="1:3">
      <c r="A4" s="82"/>
      <c r="B4" s="139" t="s">
        <v>109</v>
      </c>
      <c r="C4" s="83">
        <f>SUM(C5,C348)</f>
        <v>104185</v>
      </c>
    </row>
    <row r="5" ht="19.5" customHeight="1" spans="1:3">
      <c r="A5" s="82">
        <v>101</v>
      </c>
      <c r="B5" s="140" t="s">
        <v>110</v>
      </c>
      <c r="C5" s="83">
        <f>C6+C43+C63+C186+C251+C259+C264+C278+C287+C293+C302+C311+C314+C317+C320+C332+C336+C339+C342+C345</f>
        <v>68661</v>
      </c>
    </row>
    <row r="6" ht="19.5" customHeight="1" spans="1:3">
      <c r="A6" s="82">
        <v>10101</v>
      </c>
      <c r="B6" s="140" t="s">
        <v>111</v>
      </c>
      <c r="C6" s="91">
        <f>SUM(C7,C36,C40)</f>
        <v>18285</v>
      </c>
    </row>
    <row r="7" ht="19.5" customHeight="1" spans="1:3">
      <c r="A7" s="82">
        <v>1010101</v>
      </c>
      <c r="B7" s="140" t="s">
        <v>112</v>
      </c>
      <c r="C7" s="83">
        <f>SUM(C8:C35)</f>
        <v>18285</v>
      </c>
    </row>
    <row r="8" ht="19.5" customHeight="1" spans="1:3">
      <c r="A8" s="82">
        <v>101010101</v>
      </c>
      <c r="B8" s="92" t="s">
        <v>113</v>
      </c>
      <c r="C8" s="100">
        <v>2007</v>
      </c>
    </row>
    <row r="9" ht="19.5" customHeight="1" spans="1:3">
      <c r="A9" s="82">
        <v>101010102</v>
      </c>
      <c r="B9" s="92" t="s">
        <v>114</v>
      </c>
      <c r="C9" s="83">
        <v>25</v>
      </c>
    </row>
    <row r="10" ht="19.5" customHeight="1" spans="1:3">
      <c r="A10" s="82">
        <v>101010103</v>
      </c>
      <c r="B10" s="92" t="s">
        <v>115</v>
      </c>
      <c r="C10" s="83">
        <v>5337</v>
      </c>
    </row>
    <row r="11" ht="19.5" customHeight="1" spans="1:3">
      <c r="A11" s="82">
        <v>101010104</v>
      </c>
      <c r="B11" s="92" t="s">
        <v>116</v>
      </c>
      <c r="C11" s="83">
        <v>2</v>
      </c>
    </row>
    <row r="12" ht="19.5" customHeight="1" spans="1:3">
      <c r="A12" s="82">
        <v>101010105</v>
      </c>
      <c r="B12" s="92" t="s">
        <v>117</v>
      </c>
      <c r="C12" s="83">
        <v>54</v>
      </c>
    </row>
    <row r="13" ht="19.5" customHeight="1" spans="1:3">
      <c r="A13" s="82">
        <v>101010106</v>
      </c>
      <c r="B13" s="92" t="s">
        <v>118</v>
      </c>
      <c r="C13" s="83">
        <v>8709</v>
      </c>
    </row>
    <row r="14" ht="19.5" customHeight="1" spans="1:3">
      <c r="A14" s="82">
        <v>101010117</v>
      </c>
      <c r="B14" s="92" t="s">
        <v>119</v>
      </c>
      <c r="C14" s="91">
        <v>0</v>
      </c>
    </row>
    <row r="15" ht="19.5" customHeight="1" spans="1:3">
      <c r="A15" s="82">
        <v>101010118</v>
      </c>
      <c r="B15" s="92" t="s">
        <v>120</v>
      </c>
      <c r="C15" s="83">
        <v>0</v>
      </c>
    </row>
    <row r="16" ht="19.5" customHeight="1" spans="1:3">
      <c r="A16" s="82">
        <v>101010119</v>
      </c>
      <c r="B16" s="92" t="s">
        <v>121</v>
      </c>
      <c r="C16" s="100">
        <v>1265</v>
      </c>
    </row>
    <row r="17" ht="19.5" customHeight="1" spans="1:3">
      <c r="A17" s="82">
        <v>101010120</v>
      </c>
      <c r="B17" s="92" t="s">
        <v>122</v>
      </c>
      <c r="C17" s="83">
        <v>41</v>
      </c>
    </row>
    <row r="18" ht="19.5" customHeight="1" spans="1:3">
      <c r="A18" s="82">
        <v>101010121</v>
      </c>
      <c r="B18" s="92" t="s">
        <v>123</v>
      </c>
      <c r="C18" s="83">
        <v>0</v>
      </c>
    </row>
    <row r="19" ht="19.5" customHeight="1" spans="1:3">
      <c r="A19" s="82">
        <v>101010122</v>
      </c>
      <c r="B19" s="92" t="s">
        <v>124</v>
      </c>
      <c r="C19" s="83">
        <v>0</v>
      </c>
    </row>
    <row r="20" ht="19.5" customHeight="1" spans="1:3">
      <c r="A20" s="82">
        <v>101010125</v>
      </c>
      <c r="B20" s="92" t="s">
        <v>125</v>
      </c>
      <c r="C20" s="83">
        <v>0</v>
      </c>
    </row>
    <row r="21" ht="19.5" customHeight="1" spans="1:3">
      <c r="A21" s="82">
        <v>101010127</v>
      </c>
      <c r="B21" s="92" t="s">
        <v>126</v>
      </c>
      <c r="C21" s="83">
        <v>0</v>
      </c>
    </row>
    <row r="22" ht="19.5" customHeight="1" spans="1:3">
      <c r="A22" s="82">
        <v>101010129</v>
      </c>
      <c r="B22" s="92" t="s">
        <v>127</v>
      </c>
      <c r="C22" s="83">
        <v>-7</v>
      </c>
    </row>
    <row r="23" ht="19.5" customHeight="1" spans="1:3">
      <c r="A23" s="82">
        <v>101010130</v>
      </c>
      <c r="B23" s="92" t="s">
        <v>128</v>
      </c>
      <c r="C23" s="83">
        <v>0</v>
      </c>
    </row>
    <row r="24" ht="19.5" customHeight="1" spans="1:3">
      <c r="A24" s="82">
        <v>101010131</v>
      </c>
      <c r="B24" s="92" t="s">
        <v>129</v>
      </c>
      <c r="C24" s="83">
        <v>0</v>
      </c>
    </row>
    <row r="25" ht="19.5" customHeight="1" spans="1:3">
      <c r="A25" s="82">
        <v>101010132</v>
      </c>
      <c r="B25" s="92" t="s">
        <v>130</v>
      </c>
      <c r="C25" s="83">
        <v>0</v>
      </c>
    </row>
    <row r="26" ht="19.5" customHeight="1" spans="1:3">
      <c r="A26" s="82">
        <v>101010133</v>
      </c>
      <c r="B26" s="92" t="s">
        <v>131</v>
      </c>
      <c r="C26" s="83">
        <v>-53</v>
      </c>
    </row>
    <row r="27" ht="19.5" customHeight="1" spans="1:3">
      <c r="A27" s="82">
        <v>101010134</v>
      </c>
      <c r="B27" s="92" t="s">
        <v>132</v>
      </c>
      <c r="C27" s="83">
        <v>0</v>
      </c>
    </row>
    <row r="28" ht="19.5" customHeight="1" spans="1:3">
      <c r="A28" s="82">
        <v>101010135</v>
      </c>
      <c r="B28" s="92" t="s">
        <v>133</v>
      </c>
      <c r="C28" s="83">
        <v>0</v>
      </c>
    </row>
    <row r="29" ht="19.5" customHeight="1" spans="1:3">
      <c r="A29" s="82">
        <v>101010136</v>
      </c>
      <c r="B29" s="92" t="s">
        <v>134</v>
      </c>
      <c r="C29" s="83">
        <v>0</v>
      </c>
    </row>
    <row r="30" ht="19.5" customHeight="1" spans="1:3">
      <c r="A30" s="82">
        <v>101010137</v>
      </c>
      <c r="B30" s="92" t="s">
        <v>135</v>
      </c>
      <c r="C30" s="83">
        <v>0</v>
      </c>
    </row>
    <row r="31" ht="19.5" customHeight="1" spans="1:3">
      <c r="A31" s="82">
        <v>101010138</v>
      </c>
      <c r="B31" s="92" t="s">
        <v>136</v>
      </c>
      <c r="C31" s="83">
        <v>-545</v>
      </c>
    </row>
    <row r="32" ht="19.5" customHeight="1" spans="1:3">
      <c r="A32" s="82">
        <v>101010150</v>
      </c>
      <c r="B32" s="92" t="s">
        <v>137</v>
      </c>
      <c r="C32" s="83">
        <v>0</v>
      </c>
    </row>
    <row r="33" ht="19.5" customHeight="1" spans="1:3">
      <c r="A33" s="82">
        <v>101010151</v>
      </c>
      <c r="B33" s="92" t="s">
        <v>138</v>
      </c>
      <c r="C33" s="83">
        <v>1450</v>
      </c>
    </row>
    <row r="34" ht="19.5" customHeight="1" spans="1:3">
      <c r="A34" s="82">
        <v>101010152</v>
      </c>
      <c r="B34" s="92" t="s">
        <v>139</v>
      </c>
      <c r="C34" s="83">
        <v>0</v>
      </c>
    </row>
    <row r="35" ht="19.5" customHeight="1" spans="1:3">
      <c r="A35" s="82">
        <v>101010153</v>
      </c>
      <c r="B35" s="92" t="s">
        <v>140</v>
      </c>
      <c r="C35" s="83">
        <v>0</v>
      </c>
    </row>
    <row r="36" ht="19.5" customHeight="1" spans="1:3">
      <c r="A36" s="82">
        <v>1010102</v>
      </c>
      <c r="B36" s="140" t="s">
        <v>141</v>
      </c>
      <c r="C36" s="83">
        <f>SUM(C37:C39)</f>
        <v>0</v>
      </c>
    </row>
    <row r="37" ht="19.5" customHeight="1" spans="1:3">
      <c r="A37" s="82">
        <v>101010201</v>
      </c>
      <c r="B37" s="92" t="s">
        <v>142</v>
      </c>
      <c r="C37" s="83">
        <v>0</v>
      </c>
    </row>
    <row r="38" ht="19.5" customHeight="1" spans="1:3">
      <c r="A38" s="82">
        <v>101010220</v>
      </c>
      <c r="B38" s="92" t="s">
        <v>143</v>
      </c>
      <c r="C38" s="83">
        <v>0</v>
      </c>
    </row>
    <row r="39" ht="19.5" customHeight="1" spans="1:3">
      <c r="A39" s="82">
        <v>101010221</v>
      </c>
      <c r="B39" s="92" t="s">
        <v>144</v>
      </c>
      <c r="C39" s="83">
        <v>0</v>
      </c>
    </row>
    <row r="40" ht="19.5" customHeight="1" spans="1:3">
      <c r="A40" s="82">
        <v>1010103</v>
      </c>
      <c r="B40" s="140" t="s">
        <v>145</v>
      </c>
      <c r="C40" s="83">
        <f>C41+C42</f>
        <v>0</v>
      </c>
    </row>
    <row r="41" ht="19.5" customHeight="1" spans="1:3">
      <c r="A41" s="82">
        <v>101010301</v>
      </c>
      <c r="B41" s="92" t="s">
        <v>146</v>
      </c>
      <c r="C41" s="83">
        <v>0</v>
      </c>
    </row>
    <row r="42" ht="19.5" customHeight="1" spans="1:3">
      <c r="A42" s="82">
        <v>101010302</v>
      </c>
      <c r="B42" s="92" t="s">
        <v>147</v>
      </c>
      <c r="C42" s="83">
        <v>0</v>
      </c>
    </row>
    <row r="43" ht="19.5" customHeight="1" spans="1:3">
      <c r="A43" s="82">
        <v>10102</v>
      </c>
      <c r="B43" s="140" t="s">
        <v>148</v>
      </c>
      <c r="C43" s="83">
        <f>SUM(C44,C56,C62)</f>
        <v>0</v>
      </c>
    </row>
    <row r="44" ht="19.5" customHeight="1" spans="1:3">
      <c r="A44" s="82">
        <v>1010201</v>
      </c>
      <c r="B44" s="140" t="s">
        <v>149</v>
      </c>
      <c r="C44" s="83">
        <f>SUM(C45:C55)</f>
        <v>0</v>
      </c>
    </row>
    <row r="45" ht="19.5" customHeight="1" spans="1:3">
      <c r="A45" s="82">
        <v>101020101</v>
      </c>
      <c r="B45" s="92" t="s">
        <v>150</v>
      </c>
      <c r="C45" s="83">
        <v>0</v>
      </c>
    </row>
    <row r="46" ht="19.5" customHeight="1" spans="1:3">
      <c r="A46" s="82">
        <v>101020102</v>
      </c>
      <c r="B46" s="92" t="s">
        <v>151</v>
      </c>
      <c r="C46" s="83">
        <v>0</v>
      </c>
    </row>
    <row r="47" ht="19.5" customHeight="1" spans="1:3">
      <c r="A47" s="82">
        <v>101020103</v>
      </c>
      <c r="B47" s="92" t="s">
        <v>152</v>
      </c>
      <c r="C47" s="83">
        <v>0</v>
      </c>
    </row>
    <row r="48" ht="19.5" customHeight="1" spans="1:3">
      <c r="A48" s="82">
        <v>101020104</v>
      </c>
      <c r="B48" s="92" t="s">
        <v>153</v>
      </c>
      <c r="C48" s="83">
        <v>0</v>
      </c>
    </row>
    <row r="49" ht="19.5" customHeight="1" spans="1:3">
      <c r="A49" s="82">
        <v>101020105</v>
      </c>
      <c r="B49" s="92" t="s">
        <v>154</v>
      </c>
      <c r="C49" s="83">
        <v>0</v>
      </c>
    </row>
    <row r="50" ht="19.5" customHeight="1" spans="1:3">
      <c r="A50" s="82">
        <v>101020106</v>
      </c>
      <c r="B50" s="92" t="s">
        <v>155</v>
      </c>
      <c r="C50" s="83">
        <v>0</v>
      </c>
    </row>
    <row r="51" ht="19.5" customHeight="1" spans="1:3">
      <c r="A51" s="82">
        <v>101020107</v>
      </c>
      <c r="B51" s="92" t="s">
        <v>156</v>
      </c>
      <c r="C51" s="83">
        <v>0</v>
      </c>
    </row>
    <row r="52" ht="19.5" customHeight="1" spans="1:3">
      <c r="A52" s="82">
        <v>101020119</v>
      </c>
      <c r="B52" s="92" t="s">
        <v>157</v>
      </c>
      <c r="C52" s="83">
        <v>0</v>
      </c>
    </row>
    <row r="53" ht="19.5" customHeight="1" spans="1:3">
      <c r="A53" s="82">
        <v>101020120</v>
      </c>
      <c r="B53" s="92" t="s">
        <v>158</v>
      </c>
      <c r="C53" s="83">
        <v>0</v>
      </c>
    </row>
    <row r="54" ht="19.5" customHeight="1" spans="1:3">
      <c r="A54" s="82">
        <v>101020121</v>
      </c>
      <c r="B54" s="92" t="s">
        <v>159</v>
      </c>
      <c r="C54" s="83">
        <v>0</v>
      </c>
    </row>
    <row r="55" ht="19.5" customHeight="1" spans="1:3">
      <c r="A55" s="82">
        <v>101020129</v>
      </c>
      <c r="B55" s="92" t="s">
        <v>160</v>
      </c>
      <c r="C55" s="83">
        <v>0</v>
      </c>
    </row>
    <row r="56" ht="19.5" customHeight="1" spans="1:3">
      <c r="A56" s="82">
        <v>1010202</v>
      </c>
      <c r="B56" s="140" t="s">
        <v>161</v>
      </c>
      <c r="C56" s="83">
        <f>SUM(C57:C61)</f>
        <v>0</v>
      </c>
    </row>
    <row r="57" ht="19.5" customHeight="1" spans="1:3">
      <c r="A57" s="82">
        <v>101020202</v>
      </c>
      <c r="B57" s="92" t="s">
        <v>162</v>
      </c>
      <c r="C57" s="83">
        <v>0</v>
      </c>
    </row>
    <row r="58" ht="19.5" customHeight="1" spans="1:3">
      <c r="A58" s="82">
        <v>101020209</v>
      </c>
      <c r="B58" s="92" t="s">
        <v>163</v>
      </c>
      <c r="C58" s="83">
        <v>0</v>
      </c>
    </row>
    <row r="59" ht="19.5" customHeight="1" spans="1:3">
      <c r="A59" s="82">
        <v>101020220</v>
      </c>
      <c r="B59" s="92" t="s">
        <v>164</v>
      </c>
      <c r="C59" s="83">
        <v>0</v>
      </c>
    </row>
    <row r="60" ht="19.5" customHeight="1" spans="1:3">
      <c r="A60" s="82">
        <v>101020221</v>
      </c>
      <c r="B60" s="92" t="s">
        <v>165</v>
      </c>
      <c r="C60" s="83">
        <v>0</v>
      </c>
    </row>
    <row r="61" ht="19.5" customHeight="1" spans="1:3">
      <c r="A61" s="82">
        <v>101020229</v>
      </c>
      <c r="B61" s="92" t="s">
        <v>166</v>
      </c>
      <c r="C61" s="83">
        <v>0</v>
      </c>
    </row>
    <row r="62" ht="19.5" customHeight="1" spans="1:3">
      <c r="A62" s="82">
        <v>1010203</v>
      </c>
      <c r="B62" s="140" t="s">
        <v>167</v>
      </c>
      <c r="C62" s="83">
        <v>0</v>
      </c>
    </row>
    <row r="63" ht="19.5" customHeight="1" spans="1:3">
      <c r="A63" s="82">
        <v>10104</v>
      </c>
      <c r="B63" s="140" t="s">
        <v>168</v>
      </c>
      <c r="C63" s="83">
        <f>SUM(C64:C80,C84:C89,C93,C98:C99,C103:C109,C126:C127,C130:C132,C137,C142,C147,C152,C157,C162,C167,C172,C177,C182)</f>
        <v>7737</v>
      </c>
    </row>
    <row r="64" ht="19.5" customHeight="1" spans="1:3">
      <c r="A64" s="82">
        <v>1010401</v>
      </c>
      <c r="B64" s="140" t="s">
        <v>169</v>
      </c>
      <c r="C64" s="83">
        <v>0</v>
      </c>
    </row>
    <row r="65" ht="19.5" customHeight="1" spans="1:3">
      <c r="A65" s="82">
        <v>1010402</v>
      </c>
      <c r="B65" s="140" t="s">
        <v>170</v>
      </c>
      <c r="C65" s="83">
        <v>0</v>
      </c>
    </row>
    <row r="66" ht="19.5" customHeight="1" spans="1:3">
      <c r="A66" s="82">
        <v>1010403</v>
      </c>
      <c r="B66" s="140" t="s">
        <v>171</v>
      </c>
      <c r="C66" s="83">
        <v>0</v>
      </c>
    </row>
    <row r="67" ht="19.5" customHeight="1" spans="1:3">
      <c r="A67" s="82">
        <v>1010404</v>
      </c>
      <c r="B67" s="140" t="s">
        <v>172</v>
      </c>
      <c r="C67" s="83">
        <v>0</v>
      </c>
    </row>
    <row r="68" ht="19.5" customHeight="1" spans="1:3">
      <c r="A68" s="82">
        <v>1010405</v>
      </c>
      <c r="B68" s="140" t="s">
        <v>173</v>
      </c>
      <c r="C68" s="83">
        <v>0</v>
      </c>
    </row>
    <row r="69" ht="19.5" customHeight="1" spans="1:3">
      <c r="A69" s="82">
        <v>1010406</v>
      </c>
      <c r="B69" s="140" t="s">
        <v>174</v>
      </c>
      <c r="C69" s="83">
        <v>0</v>
      </c>
    </row>
    <row r="70" ht="19.5" customHeight="1" spans="1:3">
      <c r="A70" s="82">
        <v>1010407</v>
      </c>
      <c r="B70" s="140" t="s">
        <v>175</v>
      </c>
      <c r="C70" s="83">
        <v>0</v>
      </c>
    </row>
    <row r="71" ht="19.5" customHeight="1" spans="1:3">
      <c r="A71" s="82">
        <v>1010408</v>
      </c>
      <c r="B71" s="140" t="s">
        <v>176</v>
      </c>
      <c r="C71" s="83">
        <v>0</v>
      </c>
    </row>
    <row r="72" ht="19.5" customHeight="1" spans="1:3">
      <c r="A72" s="82">
        <v>1010409</v>
      </c>
      <c r="B72" s="140" t="s">
        <v>177</v>
      </c>
      <c r="C72" s="83">
        <v>0</v>
      </c>
    </row>
    <row r="73" ht="19.5" customHeight="1" spans="1:3">
      <c r="A73" s="82">
        <v>1010410</v>
      </c>
      <c r="B73" s="140" t="s">
        <v>178</v>
      </c>
      <c r="C73" s="83">
        <v>0</v>
      </c>
    </row>
    <row r="74" ht="19.5" customHeight="1" spans="1:3">
      <c r="A74" s="82">
        <v>1010411</v>
      </c>
      <c r="B74" s="140" t="s">
        <v>179</v>
      </c>
      <c r="C74" s="83">
        <v>0</v>
      </c>
    </row>
    <row r="75" ht="19.5" customHeight="1" spans="1:3">
      <c r="A75" s="82">
        <v>1010412</v>
      </c>
      <c r="B75" s="140" t="s">
        <v>180</v>
      </c>
      <c r="C75" s="83">
        <v>0</v>
      </c>
    </row>
    <row r="76" ht="19.5" customHeight="1" spans="1:3">
      <c r="A76" s="82">
        <v>1010413</v>
      </c>
      <c r="B76" s="140" t="s">
        <v>181</v>
      </c>
      <c r="C76" s="83">
        <v>0</v>
      </c>
    </row>
    <row r="77" ht="19.5" customHeight="1" spans="1:3">
      <c r="A77" s="82">
        <v>1010414</v>
      </c>
      <c r="B77" s="140" t="s">
        <v>182</v>
      </c>
      <c r="C77" s="83">
        <v>0</v>
      </c>
    </row>
    <row r="78" ht="19.5" customHeight="1" spans="1:3">
      <c r="A78" s="82">
        <v>1010415</v>
      </c>
      <c r="B78" s="140" t="s">
        <v>183</v>
      </c>
      <c r="C78" s="83">
        <v>0</v>
      </c>
    </row>
    <row r="79" ht="19.5" customHeight="1" spans="1:3">
      <c r="A79" s="82">
        <v>1010416</v>
      </c>
      <c r="B79" s="140" t="s">
        <v>184</v>
      </c>
      <c r="C79" s="83">
        <v>0</v>
      </c>
    </row>
    <row r="80" ht="19.5" customHeight="1" spans="1:3">
      <c r="A80" s="82">
        <v>1010417</v>
      </c>
      <c r="B80" s="140" t="s">
        <v>185</v>
      </c>
      <c r="C80" s="83">
        <f>SUM(C81:C83)</f>
        <v>0</v>
      </c>
    </row>
    <row r="81" ht="19.5" customHeight="1" spans="1:3">
      <c r="A81" s="82">
        <v>101041701</v>
      </c>
      <c r="B81" s="92" t="s">
        <v>186</v>
      </c>
      <c r="C81" s="83">
        <v>0</v>
      </c>
    </row>
    <row r="82" ht="19.5" customHeight="1" spans="1:3">
      <c r="A82" s="82">
        <v>101041702</v>
      </c>
      <c r="B82" s="92" t="s">
        <v>187</v>
      </c>
      <c r="C82" s="83">
        <v>0</v>
      </c>
    </row>
    <row r="83" ht="19.5" customHeight="1" spans="1:3">
      <c r="A83" s="82">
        <v>101041709</v>
      </c>
      <c r="B83" s="92" t="s">
        <v>188</v>
      </c>
      <c r="C83" s="83">
        <v>0</v>
      </c>
    </row>
    <row r="84" ht="19.5" customHeight="1" spans="1:3">
      <c r="A84" s="82">
        <v>1010418</v>
      </c>
      <c r="B84" s="140" t="s">
        <v>189</v>
      </c>
      <c r="C84" s="83">
        <v>0</v>
      </c>
    </row>
    <row r="85" ht="19.5" customHeight="1" spans="1:3">
      <c r="A85" s="82">
        <v>1010419</v>
      </c>
      <c r="B85" s="140" t="s">
        <v>190</v>
      </c>
      <c r="C85" s="83">
        <v>0</v>
      </c>
    </row>
    <row r="86" ht="19.5" customHeight="1" spans="1:3">
      <c r="A86" s="82">
        <v>1010420</v>
      </c>
      <c r="B86" s="140" t="s">
        <v>191</v>
      </c>
      <c r="C86" s="83">
        <v>0</v>
      </c>
    </row>
    <row r="87" ht="19.5" customHeight="1" spans="1:3">
      <c r="A87" s="82">
        <v>1010421</v>
      </c>
      <c r="B87" s="140" t="s">
        <v>192</v>
      </c>
      <c r="C87" s="83">
        <v>0</v>
      </c>
    </row>
    <row r="88" ht="19.5" customHeight="1" spans="1:3">
      <c r="A88" s="82">
        <v>1010422</v>
      </c>
      <c r="B88" s="140" t="s">
        <v>193</v>
      </c>
      <c r="C88" s="83">
        <v>0</v>
      </c>
    </row>
    <row r="89" ht="19.5" customHeight="1" spans="1:3">
      <c r="A89" s="82">
        <v>1010423</v>
      </c>
      <c r="B89" s="140" t="s">
        <v>194</v>
      </c>
      <c r="C89" s="83">
        <f>SUM(C90:C92)</f>
        <v>0</v>
      </c>
    </row>
    <row r="90" ht="19.5" customHeight="1" spans="1:3">
      <c r="A90" s="82">
        <v>101042303</v>
      </c>
      <c r="B90" s="92" t="s">
        <v>195</v>
      </c>
      <c r="C90" s="83">
        <v>0</v>
      </c>
    </row>
    <row r="91" ht="19.5" customHeight="1" spans="1:3">
      <c r="A91" s="82">
        <v>101042304</v>
      </c>
      <c r="B91" s="92" t="s">
        <v>196</v>
      </c>
      <c r="C91" s="83">
        <v>0</v>
      </c>
    </row>
    <row r="92" ht="19.5" customHeight="1" spans="1:3">
      <c r="A92" s="82">
        <v>101042309</v>
      </c>
      <c r="B92" s="92" t="s">
        <v>197</v>
      </c>
      <c r="C92" s="83">
        <v>0</v>
      </c>
    </row>
    <row r="93" ht="19.5" customHeight="1" spans="1:3">
      <c r="A93" s="82">
        <v>1010424</v>
      </c>
      <c r="B93" s="140" t="s">
        <v>198</v>
      </c>
      <c r="C93" s="83">
        <f>SUM(C94:C97)</f>
        <v>0</v>
      </c>
    </row>
    <row r="94" ht="19.5" customHeight="1" spans="1:3">
      <c r="A94" s="82">
        <v>101042402</v>
      </c>
      <c r="B94" s="92" t="s">
        <v>199</v>
      </c>
      <c r="C94" s="83">
        <v>0</v>
      </c>
    </row>
    <row r="95" ht="19.5" customHeight="1" spans="1:3">
      <c r="A95" s="82">
        <v>101042403</v>
      </c>
      <c r="B95" s="92" t="s">
        <v>200</v>
      </c>
      <c r="C95" s="83">
        <v>0</v>
      </c>
    </row>
    <row r="96" ht="19.5" customHeight="1" spans="1:3">
      <c r="A96" s="82">
        <v>101042404</v>
      </c>
      <c r="B96" s="92" t="s">
        <v>201</v>
      </c>
      <c r="C96" s="83">
        <v>0</v>
      </c>
    </row>
    <row r="97" ht="19.5" customHeight="1" spans="1:3">
      <c r="A97" s="82">
        <v>101042409</v>
      </c>
      <c r="B97" s="92" t="s">
        <v>202</v>
      </c>
      <c r="C97" s="83">
        <v>0</v>
      </c>
    </row>
    <row r="98" ht="19.5" customHeight="1" spans="1:3">
      <c r="A98" s="82">
        <v>1010425</v>
      </c>
      <c r="B98" s="140" t="s">
        <v>203</v>
      </c>
      <c r="C98" s="83">
        <v>0</v>
      </c>
    </row>
    <row r="99" ht="19.5" customHeight="1" spans="1:3">
      <c r="A99" s="82">
        <v>1010426</v>
      </c>
      <c r="B99" s="140" t="s">
        <v>204</v>
      </c>
      <c r="C99" s="83">
        <f>SUM(C100:C102)</f>
        <v>0</v>
      </c>
    </row>
    <row r="100" ht="19.5" customHeight="1" spans="1:3">
      <c r="A100" s="82">
        <v>101042601</v>
      </c>
      <c r="B100" s="92" t="s">
        <v>205</v>
      </c>
      <c r="C100" s="83">
        <v>0</v>
      </c>
    </row>
    <row r="101" ht="19.5" customHeight="1" spans="1:3">
      <c r="A101" s="82">
        <v>101042602</v>
      </c>
      <c r="B101" s="92" t="s">
        <v>206</v>
      </c>
      <c r="C101" s="83">
        <v>0</v>
      </c>
    </row>
    <row r="102" ht="19.5" customHeight="1" spans="1:3">
      <c r="A102" s="82">
        <v>101042609</v>
      </c>
      <c r="B102" s="92" t="s">
        <v>207</v>
      </c>
      <c r="C102" s="83">
        <v>0</v>
      </c>
    </row>
    <row r="103" ht="19.5" customHeight="1" spans="1:3">
      <c r="A103" s="82">
        <v>1010427</v>
      </c>
      <c r="B103" s="140" t="s">
        <v>208</v>
      </c>
      <c r="C103" s="83">
        <v>0</v>
      </c>
    </row>
    <row r="104" ht="19.5" customHeight="1" spans="1:3">
      <c r="A104" s="82">
        <v>1010428</v>
      </c>
      <c r="B104" s="140" t="s">
        <v>209</v>
      </c>
      <c r="C104" s="83">
        <v>0</v>
      </c>
    </row>
    <row r="105" ht="19.5" customHeight="1" spans="1:3">
      <c r="A105" s="82">
        <v>1010429</v>
      </c>
      <c r="B105" s="140" t="s">
        <v>210</v>
      </c>
      <c r="C105" s="83">
        <v>0</v>
      </c>
    </row>
    <row r="106" ht="19.5" customHeight="1" spans="1:3">
      <c r="A106" s="82">
        <v>1010430</v>
      </c>
      <c r="B106" s="140" t="s">
        <v>211</v>
      </c>
      <c r="C106" s="83">
        <v>0</v>
      </c>
    </row>
    <row r="107" ht="19.5" customHeight="1" spans="1:3">
      <c r="A107" s="82">
        <v>1010431</v>
      </c>
      <c r="B107" s="140" t="s">
        <v>212</v>
      </c>
      <c r="C107" s="83">
        <v>75</v>
      </c>
    </row>
    <row r="108" ht="19.5" customHeight="1" spans="1:3">
      <c r="A108" s="82">
        <v>1010432</v>
      </c>
      <c r="B108" s="140" t="s">
        <v>213</v>
      </c>
      <c r="C108" s="83">
        <v>9</v>
      </c>
    </row>
    <row r="109" ht="19.5" customHeight="1" spans="1:3">
      <c r="A109" s="82">
        <v>1010433</v>
      </c>
      <c r="B109" s="140" t="s">
        <v>214</v>
      </c>
      <c r="C109" s="83">
        <f>SUM(C110:C125)</f>
        <v>5564</v>
      </c>
    </row>
    <row r="110" ht="19.5" customHeight="1" spans="1:3">
      <c r="A110" s="82">
        <v>101043302</v>
      </c>
      <c r="B110" s="92" t="s">
        <v>215</v>
      </c>
      <c r="C110" s="83">
        <v>0</v>
      </c>
    </row>
    <row r="111" ht="19.5" customHeight="1" spans="1:3">
      <c r="A111" s="82">
        <v>101043303</v>
      </c>
      <c r="B111" s="92" t="s">
        <v>216</v>
      </c>
      <c r="C111" s="83">
        <v>0</v>
      </c>
    </row>
    <row r="112" ht="19.5" customHeight="1" spans="1:3">
      <c r="A112" s="82">
        <v>101043304</v>
      </c>
      <c r="B112" s="92" t="s">
        <v>217</v>
      </c>
      <c r="C112" s="83">
        <v>0</v>
      </c>
    </row>
    <row r="113" ht="19.5" customHeight="1" spans="1:3">
      <c r="A113" s="82">
        <v>101043308</v>
      </c>
      <c r="B113" s="92" t="s">
        <v>218</v>
      </c>
      <c r="C113" s="83">
        <v>0</v>
      </c>
    </row>
    <row r="114" ht="19.5" customHeight="1" spans="1:3">
      <c r="A114" s="82">
        <v>101043309</v>
      </c>
      <c r="B114" s="92" t="s">
        <v>219</v>
      </c>
      <c r="C114" s="83">
        <v>0</v>
      </c>
    </row>
    <row r="115" ht="19.5" customHeight="1" spans="1:3">
      <c r="A115" s="82">
        <v>101043310</v>
      </c>
      <c r="B115" s="92" t="s">
        <v>220</v>
      </c>
      <c r="C115" s="83">
        <v>0</v>
      </c>
    </row>
    <row r="116" ht="19.5" customHeight="1" spans="1:3">
      <c r="A116" s="82">
        <v>101043312</v>
      </c>
      <c r="B116" s="92" t="s">
        <v>221</v>
      </c>
      <c r="C116" s="83">
        <v>0</v>
      </c>
    </row>
    <row r="117" ht="19.5" customHeight="1" spans="1:3">
      <c r="A117" s="82">
        <v>101043313</v>
      </c>
      <c r="B117" s="92" t="s">
        <v>222</v>
      </c>
      <c r="C117" s="83">
        <v>0</v>
      </c>
    </row>
    <row r="118" ht="19.5" customHeight="1" spans="1:3">
      <c r="A118" s="82">
        <v>101043314</v>
      </c>
      <c r="B118" s="92" t="s">
        <v>223</v>
      </c>
      <c r="C118" s="83">
        <v>0</v>
      </c>
    </row>
    <row r="119" ht="19.5" customHeight="1" spans="1:3">
      <c r="A119" s="82">
        <v>101043315</v>
      </c>
      <c r="B119" s="92" t="s">
        <v>224</v>
      </c>
      <c r="C119" s="83">
        <v>0</v>
      </c>
    </row>
    <row r="120" ht="19.5" customHeight="1" spans="1:3">
      <c r="A120" s="82">
        <v>101043316</v>
      </c>
      <c r="B120" s="92" t="s">
        <v>225</v>
      </c>
      <c r="C120" s="83">
        <v>0</v>
      </c>
    </row>
    <row r="121" ht="19.5" customHeight="1" spans="1:3">
      <c r="A121" s="82">
        <v>101043317</v>
      </c>
      <c r="B121" s="92" t="s">
        <v>226</v>
      </c>
      <c r="C121" s="83">
        <v>0</v>
      </c>
    </row>
    <row r="122" ht="19.5" customHeight="1" spans="1:3">
      <c r="A122" s="82">
        <v>101043318</v>
      </c>
      <c r="B122" s="92" t="s">
        <v>227</v>
      </c>
      <c r="C122" s="83">
        <v>0</v>
      </c>
    </row>
    <row r="123" ht="19.5" customHeight="1" spans="1:3">
      <c r="A123" s="82">
        <v>101043319</v>
      </c>
      <c r="B123" s="92" t="s">
        <v>228</v>
      </c>
      <c r="C123" s="83">
        <v>0</v>
      </c>
    </row>
    <row r="124" ht="19.5" customHeight="1" spans="1:3">
      <c r="A124" s="82">
        <v>101043320</v>
      </c>
      <c r="B124" s="92" t="s">
        <v>229</v>
      </c>
      <c r="C124" s="83">
        <v>0</v>
      </c>
    </row>
    <row r="125" ht="19.5" customHeight="1" spans="1:3">
      <c r="A125" s="82">
        <v>101043399</v>
      </c>
      <c r="B125" s="92" t="s">
        <v>230</v>
      </c>
      <c r="C125" s="83">
        <v>5564</v>
      </c>
    </row>
    <row r="126" ht="19.5" customHeight="1" spans="1:3">
      <c r="A126" s="82">
        <v>1010434</v>
      </c>
      <c r="B126" s="140" t="s">
        <v>231</v>
      </c>
      <c r="C126" s="83">
        <v>0</v>
      </c>
    </row>
    <row r="127" ht="19.5" customHeight="1" spans="1:3">
      <c r="A127" s="82">
        <v>1010435</v>
      </c>
      <c r="B127" s="140" t="s">
        <v>232</v>
      </c>
      <c r="C127" s="83">
        <f>C128+C129</f>
        <v>4</v>
      </c>
    </row>
    <row r="128" ht="19.5" customHeight="1" spans="1:3">
      <c r="A128" s="82">
        <v>101043501</v>
      </c>
      <c r="B128" s="92" t="s">
        <v>233</v>
      </c>
      <c r="C128" s="83">
        <v>0</v>
      </c>
    </row>
    <row r="129" ht="19.5" customHeight="1" spans="1:3">
      <c r="A129" s="82">
        <v>101043509</v>
      </c>
      <c r="B129" s="92" t="s">
        <v>234</v>
      </c>
      <c r="C129" s="83">
        <v>4</v>
      </c>
    </row>
    <row r="130" ht="19.5" customHeight="1" spans="1:3">
      <c r="A130" s="82">
        <v>1010436</v>
      </c>
      <c r="B130" s="140" t="s">
        <v>235</v>
      </c>
      <c r="C130" s="83">
        <v>1976</v>
      </c>
    </row>
    <row r="131" ht="19.5" customHeight="1" spans="1:3">
      <c r="A131" s="82">
        <v>1010439</v>
      </c>
      <c r="B131" s="140" t="s">
        <v>236</v>
      </c>
      <c r="C131" s="83">
        <v>83</v>
      </c>
    </row>
    <row r="132" ht="19.5" customHeight="1" spans="1:3">
      <c r="A132" s="82">
        <v>1010440</v>
      </c>
      <c r="B132" s="140" t="s">
        <v>237</v>
      </c>
      <c r="C132" s="83">
        <f>SUM(C133:C136)</f>
        <v>0</v>
      </c>
    </row>
    <row r="133" ht="19.5" customHeight="1" spans="1:3">
      <c r="A133" s="82">
        <v>101044001</v>
      </c>
      <c r="B133" s="92" t="s">
        <v>238</v>
      </c>
      <c r="C133" s="83">
        <v>0</v>
      </c>
    </row>
    <row r="134" ht="19.5" customHeight="1" spans="1:3">
      <c r="A134" s="82">
        <v>101044002</v>
      </c>
      <c r="B134" s="92" t="s">
        <v>239</v>
      </c>
      <c r="C134" s="83">
        <v>0</v>
      </c>
    </row>
    <row r="135" ht="19.5" customHeight="1" spans="1:3">
      <c r="A135" s="82">
        <v>101044003</v>
      </c>
      <c r="B135" s="92" t="s">
        <v>240</v>
      </c>
      <c r="C135" s="83">
        <v>0</v>
      </c>
    </row>
    <row r="136" ht="19.5" customHeight="1" spans="1:3">
      <c r="A136" s="82">
        <v>101044099</v>
      </c>
      <c r="B136" s="92" t="s">
        <v>241</v>
      </c>
      <c r="C136" s="83">
        <v>0</v>
      </c>
    </row>
    <row r="137" ht="19.5" customHeight="1" spans="1:3">
      <c r="A137" s="82">
        <v>1010441</v>
      </c>
      <c r="B137" s="140" t="s">
        <v>242</v>
      </c>
      <c r="C137" s="83">
        <f>SUM(C138:C141)</f>
        <v>0</v>
      </c>
    </row>
    <row r="138" ht="19.5" customHeight="1" spans="1:3">
      <c r="A138" s="82">
        <v>101044101</v>
      </c>
      <c r="B138" s="92" t="s">
        <v>243</v>
      </c>
      <c r="C138" s="83">
        <v>0</v>
      </c>
    </row>
    <row r="139" ht="19.5" customHeight="1" spans="1:3">
      <c r="A139" s="82">
        <v>101044102</v>
      </c>
      <c r="B139" s="92" t="s">
        <v>244</v>
      </c>
      <c r="C139" s="83">
        <v>0</v>
      </c>
    </row>
    <row r="140" ht="19.5" customHeight="1" spans="1:3">
      <c r="A140" s="82">
        <v>101044103</v>
      </c>
      <c r="B140" s="92" t="s">
        <v>245</v>
      </c>
      <c r="C140" s="83">
        <v>0</v>
      </c>
    </row>
    <row r="141" ht="19.5" customHeight="1" spans="1:3">
      <c r="A141" s="82">
        <v>101044199</v>
      </c>
      <c r="B141" s="92" t="s">
        <v>246</v>
      </c>
      <c r="C141" s="83">
        <v>0</v>
      </c>
    </row>
    <row r="142" ht="19.5" customHeight="1" spans="1:3">
      <c r="A142" s="82">
        <v>1010442</v>
      </c>
      <c r="B142" s="140" t="s">
        <v>247</v>
      </c>
      <c r="C142" s="83">
        <f>SUM(C143:C146)</f>
        <v>0</v>
      </c>
    </row>
    <row r="143" ht="19.5" customHeight="1" spans="1:3">
      <c r="A143" s="82">
        <v>101044201</v>
      </c>
      <c r="B143" s="92" t="s">
        <v>248</v>
      </c>
      <c r="C143" s="83">
        <v>0</v>
      </c>
    </row>
    <row r="144" ht="19.5" customHeight="1" spans="1:3">
      <c r="A144" s="82">
        <v>101044202</v>
      </c>
      <c r="B144" s="92" t="s">
        <v>249</v>
      </c>
      <c r="C144" s="83">
        <v>0</v>
      </c>
    </row>
    <row r="145" ht="19.5" customHeight="1" spans="1:3">
      <c r="A145" s="82">
        <v>101044203</v>
      </c>
      <c r="B145" s="92" t="s">
        <v>250</v>
      </c>
      <c r="C145" s="83">
        <v>0</v>
      </c>
    </row>
    <row r="146" ht="19.5" customHeight="1" spans="1:3">
      <c r="A146" s="82">
        <v>101044299</v>
      </c>
      <c r="B146" s="92" t="s">
        <v>251</v>
      </c>
      <c r="C146" s="83">
        <v>0</v>
      </c>
    </row>
    <row r="147" ht="19.5" customHeight="1" spans="1:3">
      <c r="A147" s="82">
        <v>1010443</v>
      </c>
      <c r="B147" s="140" t="s">
        <v>252</v>
      </c>
      <c r="C147" s="83">
        <f>SUM(C148:C151)</f>
        <v>0</v>
      </c>
    </row>
    <row r="148" ht="19.5" customHeight="1" spans="1:3">
      <c r="A148" s="82">
        <v>101044301</v>
      </c>
      <c r="B148" s="92" t="s">
        <v>253</v>
      </c>
      <c r="C148" s="83">
        <v>0</v>
      </c>
    </row>
    <row r="149" ht="19.5" customHeight="1" spans="1:3">
      <c r="A149" s="82">
        <v>101044302</v>
      </c>
      <c r="B149" s="92" t="s">
        <v>254</v>
      </c>
      <c r="C149" s="83">
        <v>0</v>
      </c>
    </row>
    <row r="150" ht="19.5" customHeight="1" spans="1:3">
      <c r="A150" s="82">
        <v>101044303</v>
      </c>
      <c r="B150" s="92" t="s">
        <v>255</v>
      </c>
      <c r="C150" s="83">
        <v>0</v>
      </c>
    </row>
    <row r="151" ht="19.5" customHeight="1" spans="1:3">
      <c r="A151" s="82">
        <v>101044399</v>
      </c>
      <c r="B151" s="92" t="s">
        <v>256</v>
      </c>
      <c r="C151" s="83">
        <v>0</v>
      </c>
    </row>
    <row r="152" ht="19.5" customHeight="1" spans="1:3">
      <c r="A152" s="82">
        <v>1010444</v>
      </c>
      <c r="B152" s="140" t="s">
        <v>257</v>
      </c>
      <c r="C152" s="83">
        <f>SUM(C153:C156)</f>
        <v>0</v>
      </c>
    </row>
    <row r="153" ht="19.5" customHeight="1" spans="1:3">
      <c r="A153" s="82">
        <v>101044401</v>
      </c>
      <c r="B153" s="92" t="s">
        <v>238</v>
      </c>
      <c r="C153" s="83">
        <v>0</v>
      </c>
    </row>
    <row r="154" ht="19.5" customHeight="1" spans="1:3">
      <c r="A154" s="82">
        <v>101044402</v>
      </c>
      <c r="B154" s="92" t="s">
        <v>239</v>
      </c>
      <c r="C154" s="83">
        <v>0</v>
      </c>
    </row>
    <row r="155" ht="19.5" customHeight="1" spans="1:3">
      <c r="A155" s="82">
        <v>101044403</v>
      </c>
      <c r="B155" s="92" t="s">
        <v>240</v>
      </c>
      <c r="C155" s="83">
        <v>0</v>
      </c>
    </row>
    <row r="156" ht="19.5" customHeight="1" spans="1:3">
      <c r="A156" s="82">
        <v>101044499</v>
      </c>
      <c r="B156" s="92" t="s">
        <v>241</v>
      </c>
      <c r="C156" s="83">
        <v>0</v>
      </c>
    </row>
    <row r="157" ht="19.5" customHeight="1" spans="1:3">
      <c r="A157" s="82">
        <v>1010445</v>
      </c>
      <c r="B157" s="140" t="s">
        <v>258</v>
      </c>
      <c r="C157" s="83">
        <f>SUM(C158:C161)</f>
        <v>0</v>
      </c>
    </row>
    <row r="158" ht="19.5" customHeight="1" spans="1:3">
      <c r="A158" s="82">
        <v>101044501</v>
      </c>
      <c r="B158" s="92" t="s">
        <v>243</v>
      </c>
      <c r="C158" s="83">
        <v>0</v>
      </c>
    </row>
    <row r="159" ht="19.5" customHeight="1" spans="1:3">
      <c r="A159" s="82">
        <v>101044502</v>
      </c>
      <c r="B159" s="92" t="s">
        <v>244</v>
      </c>
      <c r="C159" s="83">
        <v>0</v>
      </c>
    </row>
    <row r="160" ht="19.5" customHeight="1" spans="1:3">
      <c r="A160" s="82">
        <v>101044503</v>
      </c>
      <c r="B160" s="92" t="s">
        <v>245</v>
      </c>
      <c r="C160" s="83">
        <v>0</v>
      </c>
    </row>
    <row r="161" ht="19.5" customHeight="1" spans="1:3">
      <c r="A161" s="82">
        <v>101044599</v>
      </c>
      <c r="B161" s="92" t="s">
        <v>246</v>
      </c>
      <c r="C161" s="83">
        <v>0</v>
      </c>
    </row>
    <row r="162" ht="19.5" customHeight="1" spans="1:3">
      <c r="A162" s="82">
        <v>1010446</v>
      </c>
      <c r="B162" s="140" t="s">
        <v>259</v>
      </c>
      <c r="C162" s="83">
        <f>SUM(C163:C166)</f>
        <v>0</v>
      </c>
    </row>
    <row r="163" ht="19.5" customHeight="1" spans="1:3">
      <c r="A163" s="82">
        <v>101044601</v>
      </c>
      <c r="B163" s="92" t="s">
        <v>248</v>
      </c>
      <c r="C163" s="83">
        <v>0</v>
      </c>
    </row>
    <row r="164" ht="19.5" customHeight="1" spans="1:3">
      <c r="A164" s="82">
        <v>101044602</v>
      </c>
      <c r="B164" s="92" t="s">
        <v>249</v>
      </c>
      <c r="C164" s="83">
        <v>0</v>
      </c>
    </row>
    <row r="165" ht="19.5" customHeight="1" spans="1:3">
      <c r="A165" s="82">
        <v>101044603</v>
      </c>
      <c r="B165" s="92" t="s">
        <v>250</v>
      </c>
      <c r="C165" s="83">
        <v>0</v>
      </c>
    </row>
    <row r="166" ht="19.5" customHeight="1" spans="1:3">
      <c r="A166" s="82">
        <v>101044699</v>
      </c>
      <c r="B166" s="92" t="s">
        <v>251</v>
      </c>
      <c r="C166" s="83">
        <v>0</v>
      </c>
    </row>
    <row r="167" ht="19.5" customHeight="1" spans="1:3">
      <c r="A167" s="82">
        <v>1010447</v>
      </c>
      <c r="B167" s="140" t="s">
        <v>260</v>
      </c>
      <c r="C167" s="83">
        <f>SUM(C168:C171)</f>
        <v>0</v>
      </c>
    </row>
    <row r="168" ht="19.5" customHeight="1" spans="1:3">
      <c r="A168" s="82">
        <v>101044701</v>
      </c>
      <c r="B168" s="92" t="s">
        <v>253</v>
      </c>
      <c r="C168" s="83">
        <v>0</v>
      </c>
    </row>
    <row r="169" ht="19.5" customHeight="1" spans="1:3">
      <c r="A169" s="82">
        <v>101044702</v>
      </c>
      <c r="B169" s="92" t="s">
        <v>254</v>
      </c>
      <c r="C169" s="83">
        <v>0</v>
      </c>
    </row>
    <row r="170" ht="19.5" customHeight="1" spans="1:3">
      <c r="A170" s="82">
        <v>101044703</v>
      </c>
      <c r="B170" s="92" t="s">
        <v>255</v>
      </c>
      <c r="C170" s="83">
        <v>0</v>
      </c>
    </row>
    <row r="171" ht="19.5" customHeight="1" spans="1:3">
      <c r="A171" s="82">
        <v>101044799</v>
      </c>
      <c r="B171" s="92" t="s">
        <v>256</v>
      </c>
      <c r="C171" s="83">
        <v>0</v>
      </c>
    </row>
    <row r="172" ht="19.5" customHeight="1" spans="1:3">
      <c r="A172" s="82">
        <v>1010448</v>
      </c>
      <c r="B172" s="140" t="s">
        <v>261</v>
      </c>
      <c r="C172" s="83">
        <f>SUM(C173:C176)</f>
        <v>0</v>
      </c>
    </row>
    <row r="173" ht="19.5" customHeight="1" spans="1:3">
      <c r="A173" s="82">
        <v>101044801</v>
      </c>
      <c r="B173" s="92" t="s">
        <v>262</v>
      </c>
      <c r="C173" s="83">
        <v>0</v>
      </c>
    </row>
    <row r="174" ht="19.5" customHeight="1" spans="1:3">
      <c r="A174" s="82">
        <v>101044802</v>
      </c>
      <c r="B174" s="92" t="s">
        <v>263</v>
      </c>
      <c r="C174" s="83">
        <v>0</v>
      </c>
    </row>
    <row r="175" ht="19.5" customHeight="1" spans="1:3">
      <c r="A175" s="82">
        <v>101044803</v>
      </c>
      <c r="B175" s="92" t="s">
        <v>264</v>
      </c>
      <c r="C175" s="83">
        <v>0</v>
      </c>
    </row>
    <row r="176" ht="19.5" customHeight="1" spans="1:3">
      <c r="A176" s="82">
        <v>101044899</v>
      </c>
      <c r="B176" s="92" t="s">
        <v>265</v>
      </c>
      <c r="C176" s="83">
        <v>0</v>
      </c>
    </row>
    <row r="177" ht="19.5" customHeight="1" spans="1:3">
      <c r="A177" s="82">
        <v>1010449</v>
      </c>
      <c r="B177" s="140" t="s">
        <v>266</v>
      </c>
      <c r="C177" s="83">
        <f>SUM(C178:C181)</f>
        <v>19</v>
      </c>
    </row>
    <row r="178" ht="19.5" customHeight="1" spans="1:3">
      <c r="A178" s="82">
        <v>101044901</v>
      </c>
      <c r="B178" s="92" t="s">
        <v>262</v>
      </c>
      <c r="C178" s="83">
        <v>0</v>
      </c>
    </row>
    <row r="179" ht="19.5" customHeight="1" spans="1:3">
      <c r="A179" s="82">
        <v>101044902</v>
      </c>
      <c r="B179" s="92" t="s">
        <v>263</v>
      </c>
      <c r="C179" s="83">
        <v>0</v>
      </c>
    </row>
    <row r="180" ht="19.5" customHeight="1" spans="1:3">
      <c r="A180" s="82">
        <v>101044903</v>
      </c>
      <c r="B180" s="92" t="s">
        <v>264</v>
      </c>
      <c r="C180" s="83">
        <v>0</v>
      </c>
    </row>
    <row r="181" ht="19.5" customHeight="1" spans="1:3">
      <c r="A181" s="82">
        <v>101044999</v>
      </c>
      <c r="B181" s="92" t="s">
        <v>265</v>
      </c>
      <c r="C181" s="83">
        <v>19</v>
      </c>
    </row>
    <row r="182" ht="19.5" customHeight="1" spans="1:3">
      <c r="A182" s="82">
        <v>1010450</v>
      </c>
      <c r="B182" s="140" t="s">
        <v>267</v>
      </c>
      <c r="C182" s="83">
        <f>SUM(C183:C185)</f>
        <v>7</v>
      </c>
    </row>
    <row r="183" ht="19.5" customHeight="1" spans="1:3">
      <c r="A183" s="82">
        <v>101045001</v>
      </c>
      <c r="B183" s="92" t="s">
        <v>268</v>
      </c>
      <c r="C183" s="83">
        <v>7</v>
      </c>
    </row>
    <row r="184" ht="19.5" customHeight="1" spans="1:3">
      <c r="A184" s="82">
        <v>101045002</v>
      </c>
      <c r="B184" s="92" t="s">
        <v>269</v>
      </c>
      <c r="C184" s="83">
        <v>0</v>
      </c>
    </row>
    <row r="185" ht="19.5" customHeight="1" spans="1:3">
      <c r="A185" s="82">
        <v>101045003</v>
      </c>
      <c r="B185" s="92" t="s">
        <v>270</v>
      </c>
      <c r="C185" s="83">
        <v>0</v>
      </c>
    </row>
    <row r="186" ht="19.5" customHeight="1" spans="1:3">
      <c r="A186" s="82">
        <v>10105</v>
      </c>
      <c r="B186" s="140" t="s">
        <v>271</v>
      </c>
      <c r="C186" s="83">
        <f>SUM(C187:C209,C213,C216,C217,C221:C226,C238:C240,C245,C250)</f>
        <v>0</v>
      </c>
    </row>
    <row r="187" ht="19.5" customHeight="1" spans="1:3">
      <c r="A187" s="82">
        <v>1010501</v>
      </c>
      <c r="B187" s="140" t="s">
        <v>272</v>
      </c>
      <c r="C187" s="83">
        <v>0</v>
      </c>
    </row>
    <row r="188" ht="19.5" customHeight="1" spans="1:3">
      <c r="A188" s="82">
        <v>1010502</v>
      </c>
      <c r="B188" s="140" t="s">
        <v>273</v>
      </c>
      <c r="C188" s="83">
        <v>0</v>
      </c>
    </row>
    <row r="189" ht="19.5" customHeight="1" spans="1:3">
      <c r="A189" s="82">
        <v>1010503</v>
      </c>
      <c r="B189" s="140" t="s">
        <v>274</v>
      </c>
      <c r="C189" s="83">
        <v>0</v>
      </c>
    </row>
    <row r="190" ht="19.5" customHeight="1" spans="1:3">
      <c r="A190" s="82">
        <v>1010504</v>
      </c>
      <c r="B190" s="140" t="s">
        <v>275</v>
      </c>
      <c r="C190" s="83">
        <v>0</v>
      </c>
    </row>
    <row r="191" ht="19.5" customHeight="1" spans="1:3">
      <c r="A191" s="82">
        <v>1010505</v>
      </c>
      <c r="B191" s="140" t="s">
        <v>276</v>
      </c>
      <c r="C191" s="83">
        <v>0</v>
      </c>
    </row>
    <row r="192" ht="19.5" customHeight="1" spans="1:3">
      <c r="A192" s="82">
        <v>1010506</v>
      </c>
      <c r="B192" s="140" t="s">
        <v>277</v>
      </c>
      <c r="C192" s="83">
        <v>0</v>
      </c>
    </row>
    <row r="193" ht="19.5" customHeight="1" spans="1:3">
      <c r="A193" s="82">
        <v>1010507</v>
      </c>
      <c r="B193" s="140" t="s">
        <v>278</v>
      </c>
      <c r="C193" s="83">
        <v>0</v>
      </c>
    </row>
    <row r="194" ht="19.5" customHeight="1" spans="1:3">
      <c r="A194" s="82">
        <v>1010508</v>
      </c>
      <c r="B194" s="140" t="s">
        <v>279</v>
      </c>
      <c r="C194" s="83">
        <v>0</v>
      </c>
    </row>
    <row r="195" ht="19.5" customHeight="1" spans="1:3">
      <c r="A195" s="82">
        <v>1010509</v>
      </c>
      <c r="B195" s="140" t="s">
        <v>280</v>
      </c>
      <c r="C195" s="83">
        <v>0</v>
      </c>
    </row>
    <row r="196" ht="19.5" customHeight="1" spans="1:3">
      <c r="A196" s="82">
        <v>1010510</v>
      </c>
      <c r="B196" s="140" t="s">
        <v>281</v>
      </c>
      <c r="C196" s="83">
        <v>0</v>
      </c>
    </row>
    <row r="197" ht="19.5" customHeight="1" spans="1:3">
      <c r="A197" s="82">
        <v>1010511</v>
      </c>
      <c r="B197" s="140" t="s">
        <v>282</v>
      </c>
      <c r="C197" s="83">
        <v>0</v>
      </c>
    </row>
    <row r="198" ht="19.5" customHeight="1" spans="1:3">
      <c r="A198" s="82">
        <v>1010512</v>
      </c>
      <c r="B198" s="140" t="s">
        <v>283</v>
      </c>
      <c r="C198" s="83">
        <v>0</v>
      </c>
    </row>
    <row r="199" ht="19.5" customHeight="1" spans="1:3">
      <c r="A199" s="82">
        <v>1010513</v>
      </c>
      <c r="B199" s="140" t="s">
        <v>284</v>
      </c>
      <c r="C199" s="83">
        <v>0</v>
      </c>
    </row>
    <row r="200" ht="19.5" customHeight="1" spans="1:3">
      <c r="A200" s="82">
        <v>1010514</v>
      </c>
      <c r="B200" s="140" t="s">
        <v>285</v>
      </c>
      <c r="C200" s="83">
        <v>0</v>
      </c>
    </row>
    <row r="201" ht="19.5" customHeight="1" spans="1:3">
      <c r="A201" s="82">
        <v>1010515</v>
      </c>
      <c r="B201" s="140" t="s">
        <v>286</v>
      </c>
      <c r="C201" s="83">
        <v>0</v>
      </c>
    </row>
    <row r="202" ht="19.5" customHeight="1" spans="1:3">
      <c r="A202" s="82">
        <v>1010516</v>
      </c>
      <c r="B202" s="140" t="s">
        <v>287</v>
      </c>
      <c r="C202" s="83">
        <v>0</v>
      </c>
    </row>
    <row r="203" ht="19.5" customHeight="1" spans="1:3">
      <c r="A203" s="82">
        <v>1010517</v>
      </c>
      <c r="B203" s="140" t="s">
        <v>288</v>
      </c>
      <c r="C203" s="83">
        <v>0</v>
      </c>
    </row>
    <row r="204" ht="19.5" customHeight="1" spans="1:3">
      <c r="A204" s="82">
        <v>1010518</v>
      </c>
      <c r="B204" s="140" t="s">
        <v>289</v>
      </c>
      <c r="C204" s="83">
        <v>0</v>
      </c>
    </row>
    <row r="205" ht="19.5" customHeight="1" spans="1:3">
      <c r="A205" s="82">
        <v>1010519</v>
      </c>
      <c r="B205" s="140" t="s">
        <v>290</v>
      </c>
      <c r="C205" s="83">
        <v>0</v>
      </c>
    </row>
    <row r="206" ht="19.5" customHeight="1" spans="1:3">
      <c r="A206" s="82">
        <v>1010520</v>
      </c>
      <c r="B206" s="140" t="s">
        <v>291</v>
      </c>
      <c r="C206" s="83">
        <v>0</v>
      </c>
    </row>
    <row r="207" ht="19.5" customHeight="1" spans="1:3">
      <c r="A207" s="82">
        <v>1010521</v>
      </c>
      <c r="B207" s="140" t="s">
        <v>292</v>
      </c>
      <c r="C207" s="83">
        <v>0</v>
      </c>
    </row>
    <row r="208" ht="19.5" customHeight="1" spans="1:3">
      <c r="A208" s="82">
        <v>1010522</v>
      </c>
      <c r="B208" s="140" t="s">
        <v>293</v>
      </c>
      <c r="C208" s="83">
        <v>0</v>
      </c>
    </row>
    <row r="209" ht="19.5" customHeight="1" spans="1:3">
      <c r="A209" s="82">
        <v>1010523</v>
      </c>
      <c r="B209" s="140" t="s">
        <v>294</v>
      </c>
      <c r="C209" s="83">
        <f>SUM(C210:C212)</f>
        <v>0</v>
      </c>
    </row>
    <row r="210" ht="19.5" customHeight="1" spans="1:3">
      <c r="A210" s="82">
        <v>101052303</v>
      </c>
      <c r="B210" s="92" t="s">
        <v>295</v>
      </c>
      <c r="C210" s="83">
        <v>0</v>
      </c>
    </row>
    <row r="211" ht="19.5" customHeight="1" spans="1:3">
      <c r="A211" s="82">
        <v>101052304</v>
      </c>
      <c r="B211" s="92" t="s">
        <v>296</v>
      </c>
      <c r="C211" s="83">
        <v>0</v>
      </c>
    </row>
    <row r="212" ht="19.5" customHeight="1" spans="1:3">
      <c r="A212" s="82">
        <v>101052309</v>
      </c>
      <c r="B212" s="92" t="s">
        <v>297</v>
      </c>
      <c r="C212" s="83">
        <v>0</v>
      </c>
    </row>
    <row r="213" ht="19.5" customHeight="1" spans="1:3">
      <c r="A213" s="82">
        <v>1010524</v>
      </c>
      <c r="B213" s="140" t="s">
        <v>298</v>
      </c>
      <c r="C213" s="83">
        <f>SUM(C214:C215)</f>
        <v>0</v>
      </c>
    </row>
    <row r="214" ht="19.5" customHeight="1" spans="1:3">
      <c r="A214" s="82">
        <v>101052401</v>
      </c>
      <c r="B214" s="92" t="s">
        <v>299</v>
      </c>
      <c r="C214" s="83">
        <v>0</v>
      </c>
    </row>
    <row r="215" ht="19.5" customHeight="1" spans="1:3">
      <c r="A215" s="82">
        <v>101052409</v>
      </c>
      <c r="B215" s="92" t="s">
        <v>300</v>
      </c>
      <c r="C215" s="83">
        <v>0</v>
      </c>
    </row>
    <row r="216" ht="19.5" customHeight="1" spans="1:3">
      <c r="A216" s="82">
        <v>1010525</v>
      </c>
      <c r="B216" s="140" t="s">
        <v>301</v>
      </c>
      <c r="C216" s="83">
        <v>0</v>
      </c>
    </row>
    <row r="217" ht="19.5" customHeight="1" spans="1:3">
      <c r="A217" s="82">
        <v>1010526</v>
      </c>
      <c r="B217" s="140" t="s">
        <v>302</v>
      </c>
      <c r="C217" s="83">
        <f>SUM(C218:C220)</f>
        <v>0</v>
      </c>
    </row>
    <row r="218" ht="19.5" customHeight="1" spans="1:3">
      <c r="A218" s="82">
        <v>101052601</v>
      </c>
      <c r="B218" s="92" t="s">
        <v>303</v>
      </c>
      <c r="C218" s="83">
        <v>0</v>
      </c>
    </row>
    <row r="219" ht="19.5" customHeight="1" spans="1:3">
      <c r="A219" s="82">
        <v>101052602</v>
      </c>
      <c r="B219" s="92" t="s">
        <v>304</v>
      </c>
      <c r="C219" s="83">
        <v>0</v>
      </c>
    </row>
    <row r="220" ht="19.5" customHeight="1" spans="1:3">
      <c r="A220" s="82">
        <v>101052609</v>
      </c>
      <c r="B220" s="92" t="s">
        <v>305</v>
      </c>
      <c r="C220" s="83">
        <v>0</v>
      </c>
    </row>
    <row r="221" ht="19.5" customHeight="1" spans="1:3">
      <c r="A221" s="82">
        <v>1010527</v>
      </c>
      <c r="B221" s="140" t="s">
        <v>306</v>
      </c>
      <c r="C221" s="83">
        <v>0</v>
      </c>
    </row>
    <row r="222" ht="19.5" customHeight="1" spans="1:3">
      <c r="A222" s="82">
        <v>1010528</v>
      </c>
      <c r="B222" s="140" t="s">
        <v>307</v>
      </c>
      <c r="C222" s="83">
        <v>0</v>
      </c>
    </row>
    <row r="223" ht="19.5" customHeight="1" spans="1:3">
      <c r="A223" s="82">
        <v>1010529</v>
      </c>
      <c r="B223" s="140" t="s">
        <v>308</v>
      </c>
      <c r="C223" s="83">
        <v>0</v>
      </c>
    </row>
    <row r="224" ht="19.5" customHeight="1" spans="1:3">
      <c r="A224" s="82">
        <v>1010530</v>
      </c>
      <c r="B224" s="140" t="s">
        <v>309</v>
      </c>
      <c r="C224" s="83">
        <v>0</v>
      </c>
    </row>
    <row r="225" ht="19.5" customHeight="1" spans="1:3">
      <c r="A225" s="82">
        <v>1010531</v>
      </c>
      <c r="B225" s="140" t="s">
        <v>310</v>
      </c>
      <c r="C225" s="83">
        <v>0</v>
      </c>
    </row>
    <row r="226" ht="19.5" customHeight="1" spans="1:3">
      <c r="A226" s="82">
        <v>1010532</v>
      </c>
      <c r="B226" s="140" t="s">
        <v>311</v>
      </c>
      <c r="C226" s="83">
        <f>SUM(C227:C237)</f>
        <v>0</v>
      </c>
    </row>
    <row r="227" ht="19.5" customHeight="1" spans="1:3">
      <c r="A227" s="82">
        <v>101053201</v>
      </c>
      <c r="B227" s="92" t="s">
        <v>312</v>
      </c>
      <c r="C227" s="83">
        <v>0</v>
      </c>
    </row>
    <row r="228" ht="19.5" customHeight="1" spans="1:3">
      <c r="A228" s="82">
        <v>101053202</v>
      </c>
      <c r="B228" s="92" t="s">
        <v>313</v>
      </c>
      <c r="C228" s="83">
        <v>0</v>
      </c>
    </row>
    <row r="229" ht="19.5" customHeight="1" spans="1:3">
      <c r="A229" s="82">
        <v>101053203</v>
      </c>
      <c r="B229" s="92" t="s">
        <v>314</v>
      </c>
      <c r="C229" s="83">
        <v>0</v>
      </c>
    </row>
    <row r="230" ht="19.5" customHeight="1" spans="1:3">
      <c r="A230" s="82">
        <v>101053205</v>
      </c>
      <c r="B230" s="92" t="s">
        <v>315</v>
      </c>
      <c r="C230" s="83">
        <v>0</v>
      </c>
    </row>
    <row r="231" ht="19.5" customHeight="1" spans="1:3">
      <c r="A231" s="82">
        <v>101053206</v>
      </c>
      <c r="B231" s="92" t="s">
        <v>316</v>
      </c>
      <c r="C231" s="83">
        <v>0</v>
      </c>
    </row>
    <row r="232" ht="19.5" customHeight="1" spans="1:3">
      <c r="A232" s="82">
        <v>101053215</v>
      </c>
      <c r="B232" s="92" t="s">
        <v>317</v>
      </c>
      <c r="C232" s="83">
        <v>0</v>
      </c>
    </row>
    <row r="233" ht="19.5" customHeight="1" spans="1:3">
      <c r="A233" s="82">
        <v>101053216</v>
      </c>
      <c r="B233" s="92" t="s">
        <v>318</v>
      </c>
      <c r="C233" s="83">
        <v>0</v>
      </c>
    </row>
    <row r="234" ht="19.5" customHeight="1" spans="1:3">
      <c r="A234" s="82">
        <v>101053218</v>
      </c>
      <c r="B234" s="92" t="s">
        <v>319</v>
      </c>
      <c r="C234" s="83">
        <v>0</v>
      </c>
    </row>
    <row r="235" ht="19.5" customHeight="1" spans="1:3">
      <c r="A235" s="82">
        <v>101053219</v>
      </c>
      <c r="B235" s="92" t="s">
        <v>320</v>
      </c>
      <c r="C235" s="83">
        <v>0</v>
      </c>
    </row>
    <row r="236" ht="19.5" customHeight="1" spans="1:3">
      <c r="A236" s="82">
        <v>101053220</v>
      </c>
      <c r="B236" s="92" t="s">
        <v>321</v>
      </c>
      <c r="C236" s="83">
        <v>0</v>
      </c>
    </row>
    <row r="237" ht="19.5" customHeight="1" spans="1:3">
      <c r="A237" s="82">
        <v>101053299</v>
      </c>
      <c r="B237" s="92" t="s">
        <v>322</v>
      </c>
      <c r="C237" s="83">
        <v>0</v>
      </c>
    </row>
    <row r="238" ht="19.5" customHeight="1" spans="1:3">
      <c r="A238" s="82">
        <v>1010533</v>
      </c>
      <c r="B238" s="140" t="s">
        <v>323</v>
      </c>
      <c r="C238" s="83">
        <v>0</v>
      </c>
    </row>
    <row r="239" ht="19.5" customHeight="1" spans="1:3">
      <c r="A239" s="82">
        <v>1010534</v>
      </c>
      <c r="B239" s="140" t="s">
        <v>324</v>
      </c>
      <c r="C239" s="83">
        <v>0</v>
      </c>
    </row>
    <row r="240" ht="19.5" customHeight="1" spans="1:3">
      <c r="A240" s="82">
        <v>1010535</v>
      </c>
      <c r="B240" s="140" t="s">
        <v>325</v>
      </c>
      <c r="C240" s="83">
        <f>SUM(C241:C244)</f>
        <v>0</v>
      </c>
    </row>
    <row r="241" ht="19.5" customHeight="1" spans="1:3">
      <c r="A241" s="82">
        <v>101053501</v>
      </c>
      <c r="B241" s="92" t="s">
        <v>326</v>
      </c>
      <c r="C241" s="83">
        <v>0</v>
      </c>
    </row>
    <row r="242" ht="19.5" customHeight="1" spans="1:3">
      <c r="A242" s="82">
        <v>101053502</v>
      </c>
      <c r="B242" s="92" t="s">
        <v>327</v>
      </c>
      <c r="C242" s="83">
        <v>0</v>
      </c>
    </row>
    <row r="243" ht="19.5" customHeight="1" spans="1:3">
      <c r="A243" s="82">
        <v>101053503</v>
      </c>
      <c r="B243" s="92" t="s">
        <v>328</v>
      </c>
      <c r="C243" s="83">
        <v>0</v>
      </c>
    </row>
    <row r="244" ht="19.5" customHeight="1" spans="1:3">
      <c r="A244" s="82">
        <v>101053599</v>
      </c>
      <c r="B244" s="92" t="s">
        <v>329</v>
      </c>
      <c r="C244" s="83">
        <v>0</v>
      </c>
    </row>
    <row r="245" ht="19.5" customHeight="1" spans="1:3">
      <c r="A245" s="82">
        <v>1010536</v>
      </c>
      <c r="B245" s="140" t="s">
        <v>330</v>
      </c>
      <c r="C245" s="83">
        <f>SUM(C246:C249)</f>
        <v>0</v>
      </c>
    </row>
    <row r="246" ht="19.5" customHeight="1" spans="1:3">
      <c r="A246" s="82">
        <v>101053601</v>
      </c>
      <c r="B246" s="92" t="s">
        <v>331</v>
      </c>
      <c r="C246" s="83">
        <v>0</v>
      </c>
    </row>
    <row r="247" ht="19.5" customHeight="1" spans="1:3">
      <c r="A247" s="82">
        <v>101053602</v>
      </c>
      <c r="B247" s="92" t="s">
        <v>332</v>
      </c>
      <c r="C247" s="83">
        <v>0</v>
      </c>
    </row>
    <row r="248" ht="19.5" customHeight="1" spans="1:3">
      <c r="A248" s="82">
        <v>101053603</v>
      </c>
      <c r="B248" s="92" t="s">
        <v>333</v>
      </c>
      <c r="C248" s="83">
        <v>0</v>
      </c>
    </row>
    <row r="249" ht="19.5" customHeight="1" spans="1:3">
      <c r="A249" s="82">
        <v>101053699</v>
      </c>
      <c r="B249" s="92" t="s">
        <v>334</v>
      </c>
      <c r="C249" s="83">
        <v>0</v>
      </c>
    </row>
    <row r="250" ht="19.5" customHeight="1" spans="1:3">
      <c r="A250" s="82">
        <v>1010599</v>
      </c>
      <c r="B250" s="140" t="s">
        <v>335</v>
      </c>
      <c r="C250" s="83">
        <v>0</v>
      </c>
    </row>
    <row r="251" ht="19.5" customHeight="1" spans="1:3">
      <c r="A251" s="82">
        <v>10106</v>
      </c>
      <c r="B251" s="140" t="s">
        <v>336</v>
      </c>
      <c r="C251" s="83">
        <f>SUM(C252,C256:C258)</f>
        <v>2186</v>
      </c>
    </row>
    <row r="252" ht="19.5" customHeight="1" spans="1:3">
      <c r="A252" s="82">
        <v>1010601</v>
      </c>
      <c r="B252" s="140" t="s">
        <v>337</v>
      </c>
      <c r="C252" s="83">
        <f>SUM(C253:C255)</f>
        <v>2293</v>
      </c>
    </row>
    <row r="253" ht="19.5" customHeight="1" spans="1:3">
      <c r="A253" s="82">
        <v>101060101</v>
      </c>
      <c r="B253" s="92" t="s">
        <v>338</v>
      </c>
      <c r="C253" s="83">
        <v>0</v>
      </c>
    </row>
    <row r="254" ht="19.5" customHeight="1" spans="1:3">
      <c r="A254" s="82">
        <v>101060102</v>
      </c>
      <c r="B254" s="92" t="s">
        <v>339</v>
      </c>
      <c r="C254" s="83">
        <v>0</v>
      </c>
    </row>
    <row r="255" ht="19.5" customHeight="1" spans="1:3">
      <c r="A255" s="82">
        <v>101060109</v>
      </c>
      <c r="B255" s="92" t="s">
        <v>340</v>
      </c>
      <c r="C255" s="83">
        <v>2293</v>
      </c>
    </row>
    <row r="256" ht="19.5" customHeight="1" spans="1:3">
      <c r="A256" s="82">
        <v>1010602</v>
      </c>
      <c r="B256" s="140" t="s">
        <v>341</v>
      </c>
      <c r="C256" s="83">
        <v>-95</v>
      </c>
    </row>
    <row r="257" ht="19.5" customHeight="1" spans="1:3">
      <c r="A257" s="82">
        <v>1010603</v>
      </c>
      <c r="B257" s="140" t="s">
        <v>342</v>
      </c>
      <c r="C257" s="83">
        <v>-14</v>
      </c>
    </row>
    <row r="258" ht="19.5" customHeight="1" spans="1:3">
      <c r="A258" s="82">
        <v>1010620</v>
      </c>
      <c r="B258" s="140" t="s">
        <v>343</v>
      </c>
      <c r="C258" s="83">
        <v>2</v>
      </c>
    </row>
    <row r="259" ht="19.5" customHeight="1" spans="1:3">
      <c r="A259" s="82">
        <v>10107</v>
      </c>
      <c r="B259" s="140" t="s">
        <v>344</v>
      </c>
      <c r="C259" s="83">
        <f>SUM(C260:C263)</f>
        <v>532</v>
      </c>
    </row>
    <row r="260" ht="19.5" customHeight="1" spans="1:3">
      <c r="A260" s="82">
        <v>1010701</v>
      </c>
      <c r="B260" s="140" t="s">
        <v>345</v>
      </c>
      <c r="C260" s="83">
        <v>0</v>
      </c>
    </row>
    <row r="261" ht="19.5" customHeight="1" spans="1:3">
      <c r="A261" s="82">
        <v>1010702</v>
      </c>
      <c r="B261" s="140" t="s">
        <v>346</v>
      </c>
      <c r="C261" s="83">
        <v>0</v>
      </c>
    </row>
    <row r="262" ht="19.5" customHeight="1" spans="1:3">
      <c r="A262" s="82">
        <v>1010719</v>
      </c>
      <c r="B262" s="140" t="s">
        <v>347</v>
      </c>
      <c r="C262" s="83">
        <v>532</v>
      </c>
    </row>
    <row r="263" ht="19.5" customHeight="1" spans="1:3">
      <c r="A263" s="82">
        <v>1010720</v>
      </c>
      <c r="B263" s="140" t="s">
        <v>348</v>
      </c>
      <c r="C263" s="83">
        <v>0</v>
      </c>
    </row>
    <row r="264" ht="19.5" customHeight="1" spans="1:3">
      <c r="A264" s="82">
        <v>10109</v>
      </c>
      <c r="B264" s="140" t="s">
        <v>349</v>
      </c>
      <c r="C264" s="83">
        <f>SUM(C265,C268:C277)</f>
        <v>2237</v>
      </c>
    </row>
    <row r="265" ht="19.5" customHeight="1" spans="1:3">
      <c r="A265" s="82">
        <v>1010901</v>
      </c>
      <c r="B265" s="140" t="s">
        <v>350</v>
      </c>
      <c r="C265" s="83">
        <f>SUM(C266:C267)</f>
        <v>250</v>
      </c>
    </row>
    <row r="266" ht="19.5" customHeight="1" spans="1:3">
      <c r="A266" s="82">
        <v>101090101</v>
      </c>
      <c r="B266" s="92" t="s">
        <v>351</v>
      </c>
      <c r="C266" s="83">
        <v>0</v>
      </c>
    </row>
    <row r="267" ht="19.5" customHeight="1" spans="1:3">
      <c r="A267" s="82">
        <v>101090109</v>
      </c>
      <c r="B267" s="92" t="s">
        <v>352</v>
      </c>
      <c r="C267" s="83">
        <v>250</v>
      </c>
    </row>
    <row r="268" ht="19.5" customHeight="1" spans="1:3">
      <c r="A268" s="82">
        <v>1010902</v>
      </c>
      <c r="B268" s="140" t="s">
        <v>353</v>
      </c>
      <c r="C268" s="83">
        <v>16</v>
      </c>
    </row>
    <row r="269" ht="19.5" customHeight="1" spans="1:3">
      <c r="A269" s="82">
        <v>1010903</v>
      </c>
      <c r="B269" s="140" t="s">
        <v>354</v>
      </c>
      <c r="C269" s="83">
        <v>935</v>
      </c>
    </row>
    <row r="270" ht="19.5" customHeight="1" spans="1:3">
      <c r="A270" s="82">
        <v>1010904</v>
      </c>
      <c r="B270" s="140" t="s">
        <v>355</v>
      </c>
      <c r="C270" s="83">
        <v>0</v>
      </c>
    </row>
    <row r="271" ht="19.5" customHeight="1" spans="1:3">
      <c r="A271" s="82">
        <v>1010905</v>
      </c>
      <c r="B271" s="140" t="s">
        <v>356</v>
      </c>
      <c r="C271" s="83">
        <v>3</v>
      </c>
    </row>
    <row r="272" ht="19.5" customHeight="1" spans="1:3">
      <c r="A272" s="82">
        <v>1010906</v>
      </c>
      <c r="B272" s="140" t="s">
        <v>357</v>
      </c>
      <c r="C272" s="83">
        <v>913</v>
      </c>
    </row>
    <row r="273" ht="19.5" customHeight="1" spans="1:3">
      <c r="A273" s="82">
        <v>1010918</v>
      </c>
      <c r="B273" s="140" t="s">
        <v>358</v>
      </c>
      <c r="C273" s="83">
        <v>0</v>
      </c>
    </row>
    <row r="274" ht="19.5" customHeight="1" spans="1:3">
      <c r="A274" s="82">
        <v>1010919</v>
      </c>
      <c r="B274" s="140" t="s">
        <v>359</v>
      </c>
      <c r="C274" s="83">
        <v>113</v>
      </c>
    </row>
    <row r="275" ht="19.5" customHeight="1" spans="1:3">
      <c r="A275" s="82">
        <v>1010920</v>
      </c>
      <c r="B275" s="140" t="s">
        <v>360</v>
      </c>
      <c r="C275" s="83">
        <v>7</v>
      </c>
    </row>
    <row r="276" ht="19.5" customHeight="1" spans="1:3">
      <c r="A276" s="82">
        <v>1010921</v>
      </c>
      <c r="B276" s="140" t="s">
        <v>361</v>
      </c>
      <c r="C276" s="83">
        <v>0</v>
      </c>
    </row>
    <row r="277" ht="19.5" customHeight="1" spans="1:3">
      <c r="A277" s="82">
        <v>1010922</v>
      </c>
      <c r="B277" s="140" t="s">
        <v>362</v>
      </c>
      <c r="C277" s="83">
        <v>0</v>
      </c>
    </row>
    <row r="278" ht="19.5" customHeight="1" spans="1:3">
      <c r="A278" s="82">
        <v>10110</v>
      </c>
      <c r="B278" s="140" t="s">
        <v>363</v>
      </c>
      <c r="C278" s="83">
        <f>SUM(C279:C286)</f>
        <v>1430</v>
      </c>
    </row>
    <row r="279" ht="19.5" customHeight="1" spans="1:3">
      <c r="A279" s="82">
        <v>1011001</v>
      </c>
      <c r="B279" s="140" t="s">
        <v>364</v>
      </c>
      <c r="C279" s="83">
        <v>161</v>
      </c>
    </row>
    <row r="280" ht="19.5" customHeight="1" spans="1:3">
      <c r="A280" s="82">
        <v>1011002</v>
      </c>
      <c r="B280" s="140" t="s">
        <v>365</v>
      </c>
      <c r="C280" s="83">
        <v>0</v>
      </c>
    </row>
    <row r="281" ht="19.5" customHeight="1" spans="1:3">
      <c r="A281" s="82">
        <v>1011003</v>
      </c>
      <c r="B281" s="140" t="s">
        <v>366</v>
      </c>
      <c r="C281" s="83">
        <v>349</v>
      </c>
    </row>
    <row r="282" ht="19.5" customHeight="1" spans="1:3">
      <c r="A282" s="82">
        <v>1011004</v>
      </c>
      <c r="B282" s="140" t="s">
        <v>367</v>
      </c>
      <c r="C282" s="83">
        <v>0</v>
      </c>
    </row>
    <row r="283" ht="19.5" customHeight="1" spans="1:3">
      <c r="A283" s="82">
        <v>1011005</v>
      </c>
      <c r="B283" s="140" t="s">
        <v>368</v>
      </c>
      <c r="C283" s="83">
        <v>55</v>
      </c>
    </row>
    <row r="284" ht="19.5" customHeight="1" spans="1:3">
      <c r="A284" s="82">
        <v>1011006</v>
      </c>
      <c r="B284" s="140" t="s">
        <v>369</v>
      </c>
      <c r="C284" s="83">
        <v>597</v>
      </c>
    </row>
    <row r="285" ht="19.5" customHeight="1" spans="1:3">
      <c r="A285" s="82">
        <v>1011019</v>
      </c>
      <c r="B285" s="140" t="s">
        <v>370</v>
      </c>
      <c r="C285" s="83">
        <v>234</v>
      </c>
    </row>
    <row r="286" ht="19.5" customHeight="1" spans="1:3">
      <c r="A286" s="82">
        <v>1011020</v>
      </c>
      <c r="B286" s="140" t="s">
        <v>371</v>
      </c>
      <c r="C286" s="83">
        <v>34</v>
      </c>
    </row>
    <row r="287" ht="19.5" customHeight="1" spans="1:3">
      <c r="A287" s="82">
        <v>10111</v>
      </c>
      <c r="B287" s="140" t="s">
        <v>372</v>
      </c>
      <c r="C287" s="83">
        <f>SUM(C288,C291:C292)</f>
        <v>1132</v>
      </c>
    </row>
    <row r="288" ht="19.5" customHeight="1" spans="1:3">
      <c r="A288" s="82">
        <v>1011101</v>
      </c>
      <c r="B288" s="140" t="s">
        <v>373</v>
      </c>
      <c r="C288" s="83">
        <f>SUM(C289:C290)</f>
        <v>0</v>
      </c>
    </row>
    <row r="289" ht="19.5" customHeight="1" spans="1:3">
      <c r="A289" s="82">
        <v>101110101</v>
      </c>
      <c r="B289" s="92" t="s">
        <v>374</v>
      </c>
      <c r="C289" s="83">
        <v>0</v>
      </c>
    </row>
    <row r="290" ht="19.5" customHeight="1" spans="1:3">
      <c r="A290" s="82">
        <v>101110109</v>
      </c>
      <c r="B290" s="92" t="s">
        <v>375</v>
      </c>
      <c r="C290" s="83">
        <v>0</v>
      </c>
    </row>
    <row r="291" ht="19.5" customHeight="1" spans="1:3">
      <c r="A291" s="82">
        <v>1011119</v>
      </c>
      <c r="B291" s="140" t="s">
        <v>376</v>
      </c>
      <c r="C291" s="83">
        <v>1132</v>
      </c>
    </row>
    <row r="292" ht="19.5" customHeight="1" spans="1:3">
      <c r="A292" s="82">
        <v>1011120</v>
      </c>
      <c r="B292" s="140" t="s">
        <v>377</v>
      </c>
      <c r="C292" s="83">
        <v>0</v>
      </c>
    </row>
    <row r="293" ht="19.5" customHeight="1" spans="1:3">
      <c r="A293" s="82">
        <v>10112</v>
      </c>
      <c r="B293" s="140" t="s">
        <v>378</v>
      </c>
      <c r="C293" s="83">
        <f>SUM(C294:C301)</f>
        <v>1065</v>
      </c>
    </row>
    <row r="294" ht="19.5" customHeight="1" spans="1:3">
      <c r="A294" s="82">
        <v>1011201</v>
      </c>
      <c r="B294" s="140" t="s">
        <v>379</v>
      </c>
      <c r="C294" s="83">
        <v>49</v>
      </c>
    </row>
    <row r="295" ht="19.5" customHeight="1" spans="1:3">
      <c r="A295" s="82">
        <v>1011202</v>
      </c>
      <c r="B295" s="140" t="s">
        <v>380</v>
      </c>
      <c r="C295" s="83">
        <v>0</v>
      </c>
    </row>
    <row r="296" ht="19.5" customHeight="1" spans="1:3">
      <c r="A296" s="82">
        <v>1011203</v>
      </c>
      <c r="B296" s="140" t="s">
        <v>381</v>
      </c>
      <c r="C296" s="83">
        <v>357</v>
      </c>
    </row>
    <row r="297" ht="19.5" customHeight="1" spans="1:3">
      <c r="A297" s="82">
        <v>1011204</v>
      </c>
      <c r="B297" s="140" t="s">
        <v>382</v>
      </c>
      <c r="C297" s="83">
        <v>0</v>
      </c>
    </row>
    <row r="298" ht="19.5" customHeight="1" spans="1:3">
      <c r="A298" s="82">
        <v>1011205</v>
      </c>
      <c r="B298" s="140" t="s">
        <v>383</v>
      </c>
      <c r="C298" s="83">
        <v>614</v>
      </c>
    </row>
    <row r="299" ht="19.5" customHeight="1" spans="1:3">
      <c r="A299" s="82">
        <v>1011206</v>
      </c>
      <c r="B299" s="140" t="s">
        <v>384</v>
      </c>
      <c r="C299" s="83">
        <v>33</v>
      </c>
    </row>
    <row r="300" ht="19.5" customHeight="1" spans="1:3">
      <c r="A300" s="82">
        <v>1011219</v>
      </c>
      <c r="B300" s="140" t="s">
        <v>385</v>
      </c>
      <c r="C300" s="83">
        <v>3</v>
      </c>
    </row>
    <row r="301" ht="19.5" customHeight="1" spans="1:3">
      <c r="A301" s="82">
        <v>1011220</v>
      </c>
      <c r="B301" s="140" t="s">
        <v>386</v>
      </c>
      <c r="C301" s="83">
        <v>9</v>
      </c>
    </row>
    <row r="302" ht="19.5" customHeight="1" spans="1:3">
      <c r="A302" s="82">
        <v>10113</v>
      </c>
      <c r="B302" s="140" t="s">
        <v>387</v>
      </c>
      <c r="C302" s="83">
        <f>SUM(C303:C310)</f>
        <v>10050</v>
      </c>
    </row>
    <row r="303" ht="19.5" customHeight="1" spans="1:3">
      <c r="A303" s="82">
        <v>1011301</v>
      </c>
      <c r="B303" s="140" t="s">
        <v>388</v>
      </c>
      <c r="C303" s="83">
        <v>477</v>
      </c>
    </row>
    <row r="304" ht="19.5" customHeight="1" spans="1:3">
      <c r="A304" s="82">
        <v>1011302</v>
      </c>
      <c r="B304" s="140" t="s">
        <v>389</v>
      </c>
      <c r="C304" s="83">
        <v>0</v>
      </c>
    </row>
    <row r="305" ht="19.5" customHeight="1" spans="1:3">
      <c r="A305" s="82">
        <v>1011303</v>
      </c>
      <c r="B305" s="140" t="s">
        <v>390</v>
      </c>
      <c r="C305" s="83">
        <v>4728</v>
      </c>
    </row>
    <row r="306" ht="19.5" customHeight="1" spans="1:3">
      <c r="A306" s="82">
        <v>1011304</v>
      </c>
      <c r="B306" s="140" t="s">
        <v>391</v>
      </c>
      <c r="C306" s="83">
        <v>0</v>
      </c>
    </row>
    <row r="307" ht="19.5" customHeight="1" spans="1:3">
      <c r="A307" s="82">
        <v>1011305</v>
      </c>
      <c r="B307" s="140" t="s">
        <v>392</v>
      </c>
      <c r="C307" s="83">
        <v>0</v>
      </c>
    </row>
    <row r="308" ht="19.5" customHeight="1" spans="1:3">
      <c r="A308" s="82">
        <v>1011306</v>
      </c>
      <c r="B308" s="140" t="s">
        <v>393</v>
      </c>
      <c r="C308" s="83">
        <v>3407</v>
      </c>
    </row>
    <row r="309" ht="19.5" customHeight="1" spans="1:3">
      <c r="A309" s="82">
        <v>1011319</v>
      </c>
      <c r="B309" s="140" t="s">
        <v>394</v>
      </c>
      <c r="C309" s="83">
        <v>1425</v>
      </c>
    </row>
    <row r="310" ht="19.5" customHeight="1" spans="1:3">
      <c r="A310" s="82">
        <v>1011320</v>
      </c>
      <c r="B310" s="140" t="s">
        <v>395</v>
      </c>
      <c r="C310" s="83">
        <v>13</v>
      </c>
    </row>
    <row r="311" ht="19.5" customHeight="1" spans="1:3">
      <c r="A311" s="82">
        <v>10114</v>
      </c>
      <c r="B311" s="140" t="s">
        <v>396</v>
      </c>
      <c r="C311" s="83">
        <f>SUM(C312:C313)</f>
        <v>1622</v>
      </c>
    </row>
    <row r="312" ht="19.5" customHeight="1" spans="1:3">
      <c r="A312" s="82">
        <v>1011401</v>
      </c>
      <c r="B312" s="140" t="s">
        <v>397</v>
      </c>
      <c r="C312" s="83">
        <v>1622</v>
      </c>
    </row>
    <row r="313" ht="19.5" customHeight="1" spans="1:3">
      <c r="A313" s="82">
        <v>1011420</v>
      </c>
      <c r="B313" s="140" t="s">
        <v>398</v>
      </c>
      <c r="C313" s="83">
        <v>0</v>
      </c>
    </row>
    <row r="314" ht="19.5" customHeight="1" spans="1:3">
      <c r="A314" s="82">
        <v>10115</v>
      </c>
      <c r="B314" s="140" t="s">
        <v>399</v>
      </c>
      <c r="C314" s="83">
        <f>SUM(C315:C316)</f>
        <v>0</v>
      </c>
    </row>
    <row r="315" ht="19.5" customHeight="1" spans="1:3">
      <c r="A315" s="82">
        <v>1011501</v>
      </c>
      <c r="B315" s="140" t="s">
        <v>400</v>
      </c>
      <c r="C315" s="83">
        <v>0</v>
      </c>
    </row>
    <row r="316" ht="19.5" customHeight="1" spans="1:3">
      <c r="A316" s="82">
        <v>1011520</v>
      </c>
      <c r="B316" s="140" t="s">
        <v>401</v>
      </c>
      <c r="C316" s="83">
        <v>0</v>
      </c>
    </row>
    <row r="317" ht="19.5" customHeight="1" spans="1:3">
      <c r="A317" s="82">
        <v>10116</v>
      </c>
      <c r="B317" s="140" t="s">
        <v>402</v>
      </c>
      <c r="C317" s="83">
        <f>SUM(C318:C319)</f>
        <v>0</v>
      </c>
    </row>
    <row r="318" ht="19.5" customHeight="1" spans="1:3">
      <c r="A318" s="82">
        <v>1011601</v>
      </c>
      <c r="B318" s="140" t="s">
        <v>403</v>
      </c>
      <c r="C318" s="83">
        <v>0</v>
      </c>
    </row>
    <row r="319" ht="19.5" customHeight="1" spans="1:3">
      <c r="A319" s="82">
        <v>1011620</v>
      </c>
      <c r="B319" s="140" t="s">
        <v>404</v>
      </c>
      <c r="C319" s="83">
        <v>0</v>
      </c>
    </row>
    <row r="320" ht="19.5" customHeight="1" spans="1:3">
      <c r="A320" s="82">
        <v>10117</v>
      </c>
      <c r="B320" s="140" t="s">
        <v>405</v>
      </c>
      <c r="C320" s="83">
        <f>SUM(C321,C325,C330:C331)</f>
        <v>0</v>
      </c>
    </row>
    <row r="321" ht="19.5" customHeight="1" spans="1:3">
      <c r="A321" s="82">
        <v>1011701</v>
      </c>
      <c r="B321" s="140" t="s">
        <v>406</v>
      </c>
      <c r="C321" s="83">
        <f>SUM(C322:C324)</f>
        <v>0</v>
      </c>
    </row>
    <row r="322" ht="19.5" customHeight="1" spans="1:3">
      <c r="A322" s="82">
        <v>101170101</v>
      </c>
      <c r="B322" s="92" t="s">
        <v>407</v>
      </c>
      <c r="C322" s="83">
        <v>0</v>
      </c>
    </row>
    <row r="323" ht="19.5" customHeight="1" spans="1:3">
      <c r="A323" s="82">
        <v>101170102</v>
      </c>
      <c r="B323" s="92" t="s">
        <v>408</v>
      </c>
      <c r="C323" s="83">
        <v>0</v>
      </c>
    </row>
    <row r="324" ht="19.5" customHeight="1" spans="1:3">
      <c r="A324" s="82">
        <v>101170103</v>
      </c>
      <c r="B324" s="92" t="s">
        <v>409</v>
      </c>
      <c r="C324" s="83">
        <v>0</v>
      </c>
    </row>
    <row r="325" ht="19.5" customHeight="1" spans="1:3">
      <c r="A325" s="82">
        <v>1011703</v>
      </c>
      <c r="B325" s="140" t="s">
        <v>410</v>
      </c>
      <c r="C325" s="83">
        <f>SUM(C326:C329)</f>
        <v>0</v>
      </c>
    </row>
    <row r="326" ht="19.5" customHeight="1" spans="1:3">
      <c r="A326" s="82">
        <v>101170301</v>
      </c>
      <c r="B326" s="92" t="s">
        <v>411</v>
      </c>
      <c r="C326" s="83">
        <v>0</v>
      </c>
    </row>
    <row r="327" ht="19.5" customHeight="1" spans="1:3">
      <c r="A327" s="82">
        <v>101170302</v>
      </c>
      <c r="B327" s="92" t="s">
        <v>412</v>
      </c>
      <c r="C327" s="83">
        <v>0</v>
      </c>
    </row>
    <row r="328" ht="19.5" customHeight="1" spans="1:3">
      <c r="A328" s="82">
        <v>101170303</v>
      </c>
      <c r="B328" s="92" t="s">
        <v>413</v>
      </c>
      <c r="C328" s="83">
        <v>0</v>
      </c>
    </row>
    <row r="329" ht="19.5" customHeight="1" spans="1:3">
      <c r="A329" s="82">
        <v>101170304</v>
      </c>
      <c r="B329" s="92" t="s">
        <v>414</v>
      </c>
      <c r="C329" s="83">
        <v>0</v>
      </c>
    </row>
    <row r="330" ht="19.5" customHeight="1" spans="1:3">
      <c r="A330" s="82">
        <v>1011720</v>
      </c>
      <c r="B330" s="140" t="s">
        <v>415</v>
      </c>
      <c r="C330" s="83">
        <v>0</v>
      </c>
    </row>
    <row r="331" ht="19.5" customHeight="1" spans="1:3">
      <c r="A331" s="82">
        <v>1011721</v>
      </c>
      <c r="B331" s="140" t="s">
        <v>416</v>
      </c>
      <c r="C331" s="83">
        <v>0</v>
      </c>
    </row>
    <row r="332" ht="19.5" customHeight="1" spans="1:3">
      <c r="A332" s="82">
        <v>10118</v>
      </c>
      <c r="B332" s="140" t="s">
        <v>417</v>
      </c>
      <c r="C332" s="83">
        <f>SUM(C333:C335)</f>
        <v>3951</v>
      </c>
    </row>
    <row r="333" ht="19.5" customHeight="1" spans="1:3">
      <c r="A333" s="82">
        <v>1011801</v>
      </c>
      <c r="B333" s="140" t="s">
        <v>418</v>
      </c>
      <c r="C333" s="83">
        <v>3951</v>
      </c>
    </row>
    <row r="334" ht="19.5" customHeight="1" spans="1:3">
      <c r="A334" s="82">
        <v>1011802</v>
      </c>
      <c r="B334" s="140" t="s">
        <v>419</v>
      </c>
      <c r="C334" s="83">
        <v>0</v>
      </c>
    </row>
    <row r="335" ht="19.5" customHeight="1" spans="1:3">
      <c r="A335" s="82">
        <v>1011820</v>
      </c>
      <c r="B335" s="140" t="s">
        <v>420</v>
      </c>
      <c r="C335" s="83">
        <v>0</v>
      </c>
    </row>
    <row r="336" ht="19.5" customHeight="1" spans="1:3">
      <c r="A336" s="82">
        <v>10119</v>
      </c>
      <c r="B336" s="140" t="s">
        <v>421</v>
      </c>
      <c r="C336" s="83">
        <f>SUM(C337:C338)</f>
        <v>16948</v>
      </c>
    </row>
    <row r="337" ht="19.5" customHeight="1" spans="1:3">
      <c r="A337" s="82">
        <v>1011901</v>
      </c>
      <c r="B337" s="140" t="s">
        <v>422</v>
      </c>
      <c r="C337" s="83">
        <v>16948</v>
      </c>
    </row>
    <row r="338" ht="19.5" customHeight="1" spans="1:3">
      <c r="A338" s="82">
        <v>1011920</v>
      </c>
      <c r="B338" s="140" t="s">
        <v>423</v>
      </c>
      <c r="C338" s="83">
        <v>0</v>
      </c>
    </row>
    <row r="339" ht="19.5" customHeight="1" spans="1:3">
      <c r="A339" s="82">
        <v>10120</v>
      </c>
      <c r="B339" s="140" t="s">
        <v>424</v>
      </c>
      <c r="C339" s="83">
        <f>SUM(C340:C341)</f>
        <v>1123</v>
      </c>
    </row>
    <row r="340" ht="19.5" customHeight="1" spans="1:3">
      <c r="A340" s="82">
        <v>1012001</v>
      </c>
      <c r="B340" s="140" t="s">
        <v>425</v>
      </c>
      <c r="C340" s="83">
        <v>1123</v>
      </c>
    </row>
    <row r="341" ht="19.5" customHeight="1" spans="1:3">
      <c r="A341" s="82">
        <v>1012020</v>
      </c>
      <c r="B341" s="140" t="s">
        <v>426</v>
      </c>
      <c r="C341" s="83">
        <v>0</v>
      </c>
    </row>
    <row r="342" ht="19.5" customHeight="1" spans="1:3">
      <c r="A342" s="82">
        <v>10121</v>
      </c>
      <c r="B342" s="140" t="s">
        <v>427</v>
      </c>
      <c r="C342" s="83">
        <f>C343+C344</f>
        <v>355</v>
      </c>
    </row>
    <row r="343" ht="19.5" customHeight="1" spans="1:3">
      <c r="A343" s="82">
        <v>1012101</v>
      </c>
      <c r="B343" s="140" t="s">
        <v>428</v>
      </c>
      <c r="C343" s="83">
        <v>354</v>
      </c>
    </row>
    <row r="344" ht="19.5" customHeight="1" spans="1:3">
      <c r="A344" s="82">
        <v>1012120</v>
      </c>
      <c r="B344" s="140" t="s">
        <v>429</v>
      </c>
      <c r="C344" s="83">
        <v>1</v>
      </c>
    </row>
    <row r="345" ht="19.5" customHeight="1" spans="1:3">
      <c r="A345" s="82">
        <v>10199</v>
      </c>
      <c r="B345" s="140" t="s">
        <v>430</v>
      </c>
      <c r="C345" s="83">
        <f>SUM(C346:C347)</f>
        <v>8</v>
      </c>
    </row>
    <row r="346" ht="19.5" customHeight="1" spans="1:3">
      <c r="A346" s="82">
        <v>1019901</v>
      </c>
      <c r="B346" s="140" t="s">
        <v>431</v>
      </c>
      <c r="C346" s="83">
        <v>4</v>
      </c>
    </row>
    <row r="347" ht="19.5" customHeight="1" spans="1:3">
      <c r="A347" s="82">
        <v>1019920</v>
      </c>
      <c r="B347" s="140" t="s">
        <v>432</v>
      </c>
      <c r="C347" s="83">
        <v>4</v>
      </c>
    </row>
    <row r="348" ht="19.5" customHeight="1" spans="1:3">
      <c r="A348" s="82">
        <v>103</v>
      </c>
      <c r="B348" s="140" t="s">
        <v>433</v>
      </c>
      <c r="C348" s="83">
        <f>SUM(C349,C374,C570,C603,C622,C675,C678,C684)</f>
        <v>35524</v>
      </c>
    </row>
    <row r="349" ht="19.5" customHeight="1" spans="1:3">
      <c r="A349" s="82">
        <v>10302</v>
      </c>
      <c r="B349" s="140" t="s">
        <v>434</v>
      </c>
      <c r="C349" s="83">
        <f>SUM(C350,C357:C360,C363:C371)</f>
        <v>6072</v>
      </c>
    </row>
    <row r="350" ht="19.5" customHeight="1" spans="1:3">
      <c r="A350" s="82">
        <v>1030203</v>
      </c>
      <c r="B350" s="140" t="s">
        <v>435</v>
      </c>
      <c r="C350" s="83">
        <f>SUM(C351:C356)</f>
        <v>1366</v>
      </c>
    </row>
    <row r="351" ht="19.5" customHeight="1" spans="1:3">
      <c r="A351" s="82">
        <v>103020301</v>
      </c>
      <c r="B351" s="92" t="s">
        <v>436</v>
      </c>
      <c r="C351" s="83">
        <v>1366</v>
      </c>
    </row>
    <row r="352" ht="19.5" customHeight="1" spans="1:3">
      <c r="A352" s="82">
        <v>103020302</v>
      </c>
      <c r="B352" s="92" t="s">
        <v>437</v>
      </c>
      <c r="C352" s="83">
        <v>0</v>
      </c>
    </row>
    <row r="353" ht="19.5" customHeight="1" spans="1:3">
      <c r="A353" s="82">
        <v>103020303</v>
      </c>
      <c r="B353" s="92" t="s">
        <v>438</v>
      </c>
      <c r="C353" s="83">
        <v>0</v>
      </c>
    </row>
    <row r="354" ht="19.5" customHeight="1" spans="1:3">
      <c r="A354" s="82">
        <v>103020304</v>
      </c>
      <c r="B354" s="92" t="s">
        <v>439</v>
      </c>
      <c r="C354" s="83">
        <v>0</v>
      </c>
    </row>
    <row r="355" ht="19.5" customHeight="1" spans="1:3">
      <c r="A355" s="82">
        <v>103020305</v>
      </c>
      <c r="B355" s="92" t="s">
        <v>440</v>
      </c>
      <c r="C355" s="83">
        <v>0</v>
      </c>
    </row>
    <row r="356" ht="19.5" customHeight="1" spans="1:3">
      <c r="A356" s="82">
        <v>103020399</v>
      </c>
      <c r="B356" s="92" t="s">
        <v>441</v>
      </c>
      <c r="C356" s="83">
        <v>0</v>
      </c>
    </row>
    <row r="357" ht="19.5" customHeight="1" spans="1:3">
      <c r="A357" s="82">
        <v>1030205</v>
      </c>
      <c r="B357" s="140" t="s">
        <v>442</v>
      </c>
      <c r="C357" s="83">
        <v>0</v>
      </c>
    </row>
    <row r="358" ht="19.5" customHeight="1" spans="1:3">
      <c r="A358" s="82">
        <v>1030210</v>
      </c>
      <c r="B358" s="140" t="s">
        <v>443</v>
      </c>
      <c r="C358" s="83">
        <v>0</v>
      </c>
    </row>
    <row r="359" ht="19.5" customHeight="1" spans="1:3">
      <c r="A359" s="82">
        <v>1030212</v>
      </c>
      <c r="B359" s="140" t="s">
        <v>444</v>
      </c>
      <c r="C359" s="83">
        <v>0</v>
      </c>
    </row>
    <row r="360" ht="19.5" customHeight="1" spans="1:3">
      <c r="A360" s="82">
        <v>1030216</v>
      </c>
      <c r="B360" s="140" t="s">
        <v>445</v>
      </c>
      <c r="C360" s="83">
        <f>SUM(C361:C362)</f>
        <v>911</v>
      </c>
    </row>
    <row r="361" ht="19.5" customHeight="1" spans="1:3">
      <c r="A361" s="82">
        <v>103021601</v>
      </c>
      <c r="B361" s="92" t="s">
        <v>446</v>
      </c>
      <c r="C361" s="83">
        <v>911</v>
      </c>
    </row>
    <row r="362" ht="19.5" customHeight="1" spans="1:3">
      <c r="A362" s="82">
        <v>103021699</v>
      </c>
      <c r="B362" s="92" t="s">
        <v>447</v>
      </c>
      <c r="C362" s="83">
        <v>0</v>
      </c>
    </row>
    <row r="363" ht="19.5" customHeight="1" spans="1:3">
      <c r="A363" s="82">
        <v>1030217</v>
      </c>
      <c r="B363" s="140" t="s">
        <v>448</v>
      </c>
      <c r="C363" s="83">
        <v>0</v>
      </c>
    </row>
    <row r="364" ht="19.5" customHeight="1" spans="1:3">
      <c r="A364" s="82">
        <v>1030218</v>
      </c>
      <c r="B364" s="140" t="s">
        <v>449</v>
      </c>
      <c r="C364" s="83">
        <v>774</v>
      </c>
    </row>
    <row r="365" ht="19.5" customHeight="1" spans="1:3">
      <c r="A365" s="82">
        <v>1030219</v>
      </c>
      <c r="B365" s="140" t="s">
        <v>450</v>
      </c>
      <c r="C365" s="83">
        <v>0</v>
      </c>
    </row>
    <row r="366" ht="19.5" customHeight="1" spans="1:3">
      <c r="A366" s="82">
        <v>1030220</v>
      </c>
      <c r="B366" s="140" t="s">
        <v>451</v>
      </c>
      <c r="C366" s="83">
        <v>0</v>
      </c>
    </row>
    <row r="367" ht="19.5" customHeight="1" spans="1:3">
      <c r="A367" s="82">
        <v>1030222</v>
      </c>
      <c r="B367" s="140" t="s">
        <v>452</v>
      </c>
      <c r="C367" s="83">
        <v>1959</v>
      </c>
    </row>
    <row r="368" ht="19.5" customHeight="1" spans="1:3">
      <c r="A368" s="82">
        <v>1030223</v>
      </c>
      <c r="B368" s="140" t="s">
        <v>453</v>
      </c>
      <c r="C368" s="83">
        <v>794</v>
      </c>
    </row>
    <row r="369" ht="19.5" customHeight="1" spans="1:3">
      <c r="A369" s="82">
        <v>1030224</v>
      </c>
      <c r="B369" s="140" t="s">
        <v>454</v>
      </c>
      <c r="C369" s="83">
        <v>0</v>
      </c>
    </row>
    <row r="370" ht="19.5" customHeight="1" spans="1:3">
      <c r="A370" s="82">
        <v>1030225</v>
      </c>
      <c r="B370" s="140" t="s">
        <v>455</v>
      </c>
      <c r="C370" s="83">
        <v>0</v>
      </c>
    </row>
    <row r="371" ht="19.5" customHeight="1" spans="1:3">
      <c r="A371" s="82">
        <v>1030299</v>
      </c>
      <c r="B371" s="140" t="s">
        <v>456</v>
      </c>
      <c r="C371" s="83">
        <f>C372+C373</f>
        <v>268</v>
      </c>
    </row>
    <row r="372" ht="19.5" customHeight="1" spans="1:3">
      <c r="A372" s="82">
        <v>103029901</v>
      </c>
      <c r="B372" s="92" t="s">
        <v>457</v>
      </c>
      <c r="C372" s="83">
        <v>268</v>
      </c>
    </row>
    <row r="373" ht="19.5" customHeight="1" spans="1:3">
      <c r="A373" s="82">
        <v>103029999</v>
      </c>
      <c r="B373" s="92" t="s">
        <v>458</v>
      </c>
      <c r="C373" s="83">
        <v>0</v>
      </c>
    </row>
    <row r="374" ht="19.5" customHeight="1" spans="1:3">
      <c r="A374" s="82">
        <v>10304</v>
      </c>
      <c r="B374" s="140" t="s">
        <v>459</v>
      </c>
      <c r="C374" s="83">
        <f>C375+C392+C396+C399+C404+C406+C409+C411+C413+C416+C419+C421+C423+C434+C437+C439+C441+C443+C445+C448+C453+C456+C461+C465+C467+C470+C476+C482+C488+C492+C495+C502+C507+C514+C517+C521+C531+C535+C539+C543+C548+C553+C556+C558+C560+C562+C565+C568</f>
        <v>5260</v>
      </c>
    </row>
    <row r="375" ht="19.5" customHeight="1" spans="1:3">
      <c r="A375" s="82">
        <v>1030401</v>
      </c>
      <c r="B375" s="140" t="s">
        <v>460</v>
      </c>
      <c r="C375" s="83">
        <f>SUM(C376:C391)</f>
        <v>374</v>
      </c>
    </row>
    <row r="376" ht="19.5" customHeight="1" spans="1:3">
      <c r="A376" s="82">
        <v>103040101</v>
      </c>
      <c r="B376" s="92" t="s">
        <v>461</v>
      </c>
      <c r="C376" s="83">
        <v>0</v>
      </c>
    </row>
    <row r="377" ht="19.5" customHeight="1" spans="1:3">
      <c r="A377" s="82">
        <v>103040102</v>
      </c>
      <c r="B377" s="92" t="s">
        <v>462</v>
      </c>
      <c r="C377" s="83">
        <v>0</v>
      </c>
    </row>
    <row r="378" ht="19.5" customHeight="1" spans="1:3">
      <c r="A378" s="82">
        <v>103040103</v>
      </c>
      <c r="B378" s="92" t="s">
        <v>463</v>
      </c>
      <c r="C378" s="83">
        <v>0</v>
      </c>
    </row>
    <row r="379" ht="19.5" customHeight="1" spans="1:3">
      <c r="A379" s="82">
        <v>103040104</v>
      </c>
      <c r="B379" s="92" t="s">
        <v>464</v>
      </c>
      <c r="C379" s="83">
        <v>0</v>
      </c>
    </row>
    <row r="380" ht="19.5" customHeight="1" spans="1:3">
      <c r="A380" s="82">
        <v>103040109</v>
      </c>
      <c r="B380" s="92" t="s">
        <v>465</v>
      </c>
      <c r="C380" s="83">
        <v>0</v>
      </c>
    </row>
    <row r="381" ht="19.5" customHeight="1" spans="1:3">
      <c r="A381" s="82">
        <v>103040110</v>
      </c>
      <c r="B381" s="92" t="s">
        <v>466</v>
      </c>
      <c r="C381" s="83">
        <v>0</v>
      </c>
    </row>
    <row r="382" ht="19.5" customHeight="1" spans="1:3">
      <c r="A382" s="82">
        <v>103040111</v>
      </c>
      <c r="B382" s="92" t="s">
        <v>467</v>
      </c>
      <c r="C382" s="83">
        <v>118</v>
      </c>
    </row>
    <row r="383" ht="19.5" customHeight="1" spans="1:3">
      <c r="A383" s="82">
        <v>103040112</v>
      </c>
      <c r="B383" s="92" t="s">
        <v>468</v>
      </c>
      <c r="C383" s="83">
        <v>20</v>
      </c>
    </row>
    <row r="384" ht="19.5" customHeight="1" spans="1:3">
      <c r="A384" s="82">
        <v>103040113</v>
      </c>
      <c r="B384" s="92" t="s">
        <v>469</v>
      </c>
      <c r="C384" s="83">
        <v>15</v>
      </c>
    </row>
    <row r="385" ht="19.5" customHeight="1" spans="1:3">
      <c r="A385" s="82">
        <v>103040116</v>
      </c>
      <c r="B385" s="92" t="s">
        <v>470</v>
      </c>
      <c r="C385" s="83">
        <v>48</v>
      </c>
    </row>
    <row r="386" ht="19.5" customHeight="1" spans="1:3">
      <c r="A386" s="82">
        <v>103040117</v>
      </c>
      <c r="B386" s="92" t="s">
        <v>471</v>
      </c>
      <c r="C386" s="83">
        <v>173</v>
      </c>
    </row>
    <row r="387" ht="19.5" customHeight="1" spans="1:3">
      <c r="A387" s="82">
        <v>103040120</v>
      </c>
      <c r="B387" s="92" t="s">
        <v>472</v>
      </c>
      <c r="C387" s="83">
        <v>0</v>
      </c>
    </row>
    <row r="388" ht="19.5" customHeight="1" spans="1:3">
      <c r="A388" s="82">
        <v>103040121</v>
      </c>
      <c r="B388" s="92" t="s">
        <v>473</v>
      </c>
      <c r="C388" s="83">
        <v>0</v>
      </c>
    </row>
    <row r="389" ht="19.5" customHeight="1" spans="1:3">
      <c r="A389" s="82">
        <v>103040122</v>
      </c>
      <c r="B389" s="92" t="s">
        <v>474</v>
      </c>
      <c r="C389" s="83">
        <v>0</v>
      </c>
    </row>
    <row r="390" ht="19.5" customHeight="1" spans="1:3">
      <c r="A390" s="82">
        <v>103040123</v>
      </c>
      <c r="B390" s="92" t="s">
        <v>475</v>
      </c>
      <c r="C390" s="83">
        <v>0</v>
      </c>
    </row>
    <row r="391" ht="19.5" customHeight="1" spans="1:3">
      <c r="A391" s="82">
        <v>103040150</v>
      </c>
      <c r="B391" s="92" t="s">
        <v>476</v>
      </c>
      <c r="C391" s="83">
        <v>0</v>
      </c>
    </row>
    <row r="392" ht="19.5" customHeight="1" spans="1:3">
      <c r="A392" s="82">
        <v>1030402</v>
      </c>
      <c r="B392" s="140" t="s">
        <v>477</v>
      </c>
      <c r="C392" s="83">
        <f>SUM(C393:C395)</f>
        <v>0</v>
      </c>
    </row>
    <row r="393" ht="19.5" customHeight="1" spans="1:3">
      <c r="A393" s="82">
        <v>103040201</v>
      </c>
      <c r="B393" s="92" t="s">
        <v>478</v>
      </c>
      <c r="C393" s="83">
        <v>0</v>
      </c>
    </row>
    <row r="394" ht="19.5" customHeight="1" spans="1:3">
      <c r="A394" s="82">
        <v>103040202</v>
      </c>
      <c r="B394" s="92" t="s">
        <v>479</v>
      </c>
      <c r="C394" s="83">
        <v>0</v>
      </c>
    </row>
    <row r="395" ht="19.5" customHeight="1" spans="1:3">
      <c r="A395" s="82">
        <v>103040250</v>
      </c>
      <c r="B395" s="92" t="s">
        <v>480</v>
      </c>
      <c r="C395" s="83">
        <v>0</v>
      </c>
    </row>
    <row r="396" ht="19.5" customHeight="1" spans="1:3">
      <c r="A396" s="82">
        <v>1030403</v>
      </c>
      <c r="B396" s="140" t="s">
        <v>481</v>
      </c>
      <c r="C396" s="83">
        <f>SUM(C397:C398)</f>
        <v>0</v>
      </c>
    </row>
    <row r="397" ht="19.5" customHeight="1" spans="1:3">
      <c r="A397" s="82">
        <v>103040305</v>
      </c>
      <c r="B397" s="92" t="s">
        <v>482</v>
      </c>
      <c r="C397" s="83">
        <v>0</v>
      </c>
    </row>
    <row r="398" ht="19.5" customHeight="1" spans="1:3">
      <c r="A398" s="82">
        <v>103040350</v>
      </c>
      <c r="B398" s="92" t="s">
        <v>483</v>
      </c>
      <c r="C398" s="83">
        <v>0</v>
      </c>
    </row>
    <row r="399" ht="19.5" customHeight="1" spans="1:3">
      <c r="A399" s="82">
        <v>1030404</v>
      </c>
      <c r="B399" s="140" t="s">
        <v>484</v>
      </c>
      <c r="C399" s="83">
        <f>SUM(C400:C403)</f>
        <v>0</v>
      </c>
    </row>
    <row r="400" ht="19.5" customHeight="1" spans="1:3">
      <c r="A400" s="82">
        <v>103040402</v>
      </c>
      <c r="B400" s="92" t="s">
        <v>485</v>
      </c>
      <c r="C400" s="83">
        <v>0</v>
      </c>
    </row>
    <row r="401" ht="19.5" customHeight="1" spans="1:3">
      <c r="A401" s="82">
        <v>103040403</v>
      </c>
      <c r="B401" s="92" t="s">
        <v>486</v>
      </c>
      <c r="C401" s="83">
        <v>0</v>
      </c>
    </row>
    <row r="402" ht="19.5" customHeight="1" spans="1:3">
      <c r="A402" s="82">
        <v>103040404</v>
      </c>
      <c r="B402" s="92" t="s">
        <v>487</v>
      </c>
      <c r="C402" s="83">
        <v>0</v>
      </c>
    </row>
    <row r="403" ht="19.5" customHeight="1" spans="1:3">
      <c r="A403" s="82">
        <v>103040450</v>
      </c>
      <c r="B403" s="92" t="s">
        <v>488</v>
      </c>
      <c r="C403" s="83">
        <v>0</v>
      </c>
    </row>
    <row r="404" ht="19.5" customHeight="1" spans="1:3">
      <c r="A404" s="82">
        <v>1030406</v>
      </c>
      <c r="B404" s="140" t="s">
        <v>489</v>
      </c>
      <c r="C404" s="83">
        <f>C405</f>
        <v>0</v>
      </c>
    </row>
    <row r="405" ht="19.5" customHeight="1" spans="1:3">
      <c r="A405" s="82">
        <v>103040650</v>
      </c>
      <c r="B405" s="92" t="s">
        <v>490</v>
      </c>
      <c r="C405" s="83">
        <v>0</v>
      </c>
    </row>
    <row r="406" ht="19.5" customHeight="1" spans="1:3">
      <c r="A406" s="82">
        <v>1030407</v>
      </c>
      <c r="B406" s="140" t="s">
        <v>491</v>
      </c>
      <c r="C406" s="83">
        <f>SUM(C407:C408)</f>
        <v>0</v>
      </c>
    </row>
    <row r="407" ht="19.5" customHeight="1" spans="1:3">
      <c r="A407" s="82">
        <v>103040702</v>
      </c>
      <c r="B407" s="92" t="s">
        <v>492</v>
      </c>
      <c r="C407" s="83">
        <v>0</v>
      </c>
    </row>
    <row r="408" ht="19.5" customHeight="1" spans="1:3">
      <c r="A408" s="82">
        <v>103040750</v>
      </c>
      <c r="B408" s="92" t="s">
        <v>493</v>
      </c>
      <c r="C408" s="83">
        <v>0</v>
      </c>
    </row>
    <row r="409" ht="19.5" customHeight="1" spans="1:3">
      <c r="A409" s="82">
        <v>1030408</v>
      </c>
      <c r="B409" s="140" t="s">
        <v>494</v>
      </c>
      <c r="C409" s="83">
        <f>C410</f>
        <v>0</v>
      </c>
    </row>
    <row r="410" ht="19.5" customHeight="1" spans="1:3">
      <c r="A410" s="82">
        <v>103040850</v>
      </c>
      <c r="B410" s="92" t="s">
        <v>495</v>
      </c>
      <c r="C410" s="83">
        <v>0</v>
      </c>
    </row>
    <row r="411" ht="19.5" customHeight="1" spans="1:3">
      <c r="A411" s="82">
        <v>1030409</v>
      </c>
      <c r="B411" s="140" t="s">
        <v>496</v>
      </c>
      <c r="C411" s="83">
        <f>C412</f>
        <v>0</v>
      </c>
    </row>
    <row r="412" ht="19.5" customHeight="1" spans="1:3">
      <c r="A412" s="82">
        <v>103040950</v>
      </c>
      <c r="B412" s="92" t="s">
        <v>497</v>
      </c>
      <c r="C412" s="83">
        <v>0</v>
      </c>
    </row>
    <row r="413" ht="19.5" customHeight="1" spans="1:3">
      <c r="A413" s="82">
        <v>1030410</v>
      </c>
      <c r="B413" s="140" t="s">
        <v>498</v>
      </c>
      <c r="C413" s="83">
        <f>SUM(C414:C415)</f>
        <v>0</v>
      </c>
    </row>
    <row r="414" ht="19.5" customHeight="1" spans="1:3">
      <c r="A414" s="82">
        <v>103041001</v>
      </c>
      <c r="B414" s="92" t="s">
        <v>492</v>
      </c>
      <c r="C414" s="83">
        <v>0</v>
      </c>
    </row>
    <row r="415" ht="19.5" customHeight="1" spans="1:3">
      <c r="A415" s="82">
        <v>103041050</v>
      </c>
      <c r="B415" s="92" t="s">
        <v>499</v>
      </c>
      <c r="C415" s="83">
        <v>0</v>
      </c>
    </row>
    <row r="416" ht="19.5" customHeight="1" spans="1:3">
      <c r="A416" s="82">
        <v>1030413</v>
      </c>
      <c r="B416" s="140" t="s">
        <v>500</v>
      </c>
      <c r="C416" s="83">
        <f>SUM(C417:C418)</f>
        <v>0</v>
      </c>
    </row>
    <row r="417" ht="19.5" customHeight="1" spans="1:3">
      <c r="A417" s="82">
        <v>103041303</v>
      </c>
      <c r="B417" s="92" t="s">
        <v>501</v>
      </c>
      <c r="C417" s="83">
        <v>0</v>
      </c>
    </row>
    <row r="418" ht="19.5" customHeight="1" spans="1:3">
      <c r="A418" s="82">
        <v>103041350</v>
      </c>
      <c r="B418" s="141" t="s">
        <v>502</v>
      </c>
      <c r="C418" s="91">
        <v>0</v>
      </c>
    </row>
    <row r="419" ht="19.5" customHeight="1" spans="1:3">
      <c r="A419" s="92">
        <v>1030414</v>
      </c>
      <c r="B419" s="140" t="s">
        <v>503</v>
      </c>
      <c r="C419" s="83">
        <f>C420</f>
        <v>0</v>
      </c>
    </row>
    <row r="420" ht="19.5" customHeight="1" spans="1:3">
      <c r="A420" s="92">
        <v>103041450</v>
      </c>
      <c r="B420" s="92" t="s">
        <v>504</v>
      </c>
      <c r="C420" s="83">
        <v>0</v>
      </c>
    </row>
    <row r="421" ht="19.5" customHeight="1" spans="1:3">
      <c r="A421" s="82">
        <v>1030415</v>
      </c>
      <c r="B421" s="142" t="s">
        <v>505</v>
      </c>
      <c r="C421" s="100">
        <f>C422</f>
        <v>0</v>
      </c>
    </row>
    <row r="422" ht="19.5" customHeight="1" spans="1:3">
      <c r="A422" s="82">
        <v>103041550</v>
      </c>
      <c r="B422" s="92" t="s">
        <v>506</v>
      </c>
      <c r="C422" s="83">
        <v>0</v>
      </c>
    </row>
    <row r="423" ht="19.5" customHeight="1" spans="1:3">
      <c r="A423" s="82">
        <v>1030416</v>
      </c>
      <c r="B423" s="140" t="s">
        <v>507</v>
      </c>
      <c r="C423" s="83">
        <f>SUM(C424:C433)</f>
        <v>0</v>
      </c>
    </row>
    <row r="424" ht="19.5" customHeight="1" spans="1:3">
      <c r="A424" s="82">
        <v>103041601</v>
      </c>
      <c r="B424" s="92" t="s">
        <v>508</v>
      </c>
      <c r="C424" s="83">
        <v>0</v>
      </c>
    </row>
    <row r="425" ht="19.5" customHeight="1" spans="1:3">
      <c r="A425" s="82">
        <v>103041602</v>
      </c>
      <c r="B425" s="92" t="s">
        <v>509</v>
      </c>
      <c r="C425" s="83">
        <v>0</v>
      </c>
    </row>
    <row r="426" ht="19.5" customHeight="1" spans="1:3">
      <c r="A426" s="82">
        <v>103041603</v>
      </c>
      <c r="B426" s="92" t="s">
        <v>510</v>
      </c>
      <c r="C426" s="83">
        <v>0</v>
      </c>
    </row>
    <row r="427" ht="19.5" customHeight="1" spans="1:3">
      <c r="A427" s="82">
        <v>103041604</v>
      </c>
      <c r="B427" s="92" t="s">
        <v>511</v>
      </c>
      <c r="C427" s="83">
        <v>0</v>
      </c>
    </row>
    <row r="428" ht="19.5" customHeight="1" spans="1:3">
      <c r="A428" s="82">
        <v>103041605</v>
      </c>
      <c r="B428" s="92" t="s">
        <v>512</v>
      </c>
      <c r="C428" s="83">
        <v>0</v>
      </c>
    </row>
    <row r="429" ht="19.5" customHeight="1" spans="1:3">
      <c r="A429" s="82">
        <v>103041607</v>
      </c>
      <c r="B429" s="92" t="s">
        <v>513</v>
      </c>
      <c r="C429" s="83">
        <v>0</v>
      </c>
    </row>
    <row r="430" ht="19.5" customHeight="1" spans="1:3">
      <c r="A430" s="82">
        <v>103041608</v>
      </c>
      <c r="B430" s="92" t="s">
        <v>492</v>
      </c>
      <c r="C430" s="83">
        <v>0</v>
      </c>
    </row>
    <row r="431" ht="19.5" customHeight="1" spans="1:3">
      <c r="A431" s="82">
        <v>103041616</v>
      </c>
      <c r="B431" s="92" t="s">
        <v>514</v>
      </c>
      <c r="C431" s="83">
        <v>0</v>
      </c>
    </row>
    <row r="432" ht="19.5" customHeight="1" spans="1:3">
      <c r="A432" s="82">
        <v>103041617</v>
      </c>
      <c r="B432" s="92" t="s">
        <v>515</v>
      </c>
      <c r="C432" s="83">
        <v>0</v>
      </c>
    </row>
    <row r="433" ht="19.5" customHeight="1" spans="1:3">
      <c r="A433" s="82">
        <v>103041650</v>
      </c>
      <c r="B433" s="92" t="s">
        <v>516</v>
      </c>
      <c r="C433" s="83">
        <v>0</v>
      </c>
    </row>
    <row r="434" ht="19.5" customHeight="1" spans="1:3">
      <c r="A434" s="82">
        <v>1030417</v>
      </c>
      <c r="B434" s="140" t="s">
        <v>517</v>
      </c>
      <c r="C434" s="83">
        <f>SUM(C435:C436)</f>
        <v>0</v>
      </c>
    </row>
    <row r="435" ht="19.5" customHeight="1" spans="1:3">
      <c r="A435" s="82">
        <v>103041704</v>
      </c>
      <c r="B435" s="92" t="s">
        <v>492</v>
      </c>
      <c r="C435" s="83">
        <v>0</v>
      </c>
    </row>
    <row r="436" ht="19.5" customHeight="1" spans="1:3">
      <c r="A436" s="82">
        <v>103041750</v>
      </c>
      <c r="B436" s="92" t="s">
        <v>518</v>
      </c>
      <c r="C436" s="83">
        <v>0</v>
      </c>
    </row>
    <row r="437" ht="19.5" customHeight="1" spans="1:3">
      <c r="A437" s="82">
        <v>1030418</v>
      </c>
      <c r="B437" s="140" t="s">
        <v>519</v>
      </c>
      <c r="C437" s="83">
        <f>C438</f>
        <v>0</v>
      </c>
    </row>
    <row r="438" ht="19.5" customHeight="1" spans="1:3">
      <c r="A438" s="82">
        <v>103041850</v>
      </c>
      <c r="B438" s="92" t="s">
        <v>520</v>
      </c>
      <c r="C438" s="83">
        <v>0</v>
      </c>
    </row>
    <row r="439" ht="19.5" customHeight="1" spans="1:3">
      <c r="A439" s="82">
        <v>1030419</v>
      </c>
      <c r="B439" s="140" t="s">
        <v>521</v>
      </c>
      <c r="C439" s="83">
        <f>C440</f>
        <v>0</v>
      </c>
    </row>
    <row r="440" ht="19.5" customHeight="1" spans="1:3">
      <c r="A440" s="82">
        <v>103041950</v>
      </c>
      <c r="B440" s="92" t="s">
        <v>522</v>
      </c>
      <c r="C440" s="83">
        <v>0</v>
      </c>
    </row>
    <row r="441" ht="19.5" customHeight="1" spans="1:3">
      <c r="A441" s="82">
        <v>1030420</v>
      </c>
      <c r="B441" s="140" t="s">
        <v>523</v>
      </c>
      <c r="C441" s="83">
        <f>C442</f>
        <v>0</v>
      </c>
    </row>
    <row r="442" ht="19.5" customHeight="1" spans="1:3">
      <c r="A442" s="82">
        <v>103042050</v>
      </c>
      <c r="B442" s="92" t="s">
        <v>524</v>
      </c>
      <c r="C442" s="83">
        <v>0</v>
      </c>
    </row>
    <row r="443" ht="19.5" customHeight="1" spans="1:3">
      <c r="A443" s="82">
        <v>1030422</v>
      </c>
      <c r="B443" s="140" t="s">
        <v>525</v>
      </c>
      <c r="C443" s="83">
        <f>C444</f>
        <v>0</v>
      </c>
    </row>
    <row r="444" ht="19.5" customHeight="1" spans="1:3">
      <c r="A444" s="82">
        <v>103042250</v>
      </c>
      <c r="B444" s="92" t="s">
        <v>526</v>
      </c>
      <c r="C444" s="83">
        <v>0</v>
      </c>
    </row>
    <row r="445" ht="19.5" customHeight="1" spans="1:3">
      <c r="A445" s="82">
        <v>1030424</v>
      </c>
      <c r="B445" s="140" t="s">
        <v>527</v>
      </c>
      <c r="C445" s="83">
        <f>SUM(C446:C447)</f>
        <v>1769</v>
      </c>
    </row>
    <row r="446" ht="19.5" customHeight="1" spans="1:3">
      <c r="A446" s="82">
        <v>103042401</v>
      </c>
      <c r="B446" s="92" t="s">
        <v>528</v>
      </c>
      <c r="C446" s="83">
        <v>1769</v>
      </c>
    </row>
    <row r="447" ht="19.5" customHeight="1" spans="1:3">
      <c r="A447" s="82">
        <v>103042450</v>
      </c>
      <c r="B447" s="92" t="s">
        <v>529</v>
      </c>
      <c r="C447" s="83">
        <v>0</v>
      </c>
    </row>
    <row r="448" ht="19.5" customHeight="1" spans="1:3">
      <c r="A448" s="82">
        <v>1030425</v>
      </c>
      <c r="B448" s="140" t="s">
        <v>530</v>
      </c>
      <c r="C448" s="83">
        <f>SUM(C449:C452)</f>
        <v>0</v>
      </c>
    </row>
    <row r="449" ht="19.5" customHeight="1" spans="1:3">
      <c r="A449" s="82">
        <v>103042502</v>
      </c>
      <c r="B449" s="92" t="s">
        <v>531</v>
      </c>
      <c r="C449" s="83">
        <v>0</v>
      </c>
    </row>
    <row r="450" ht="19.5" customHeight="1" spans="1:3">
      <c r="A450" s="82">
        <v>103042507</v>
      </c>
      <c r="B450" s="92" t="s">
        <v>532</v>
      </c>
      <c r="C450" s="83">
        <v>0</v>
      </c>
    </row>
    <row r="451" ht="19.5" customHeight="1" spans="1:3">
      <c r="A451" s="82">
        <v>103042508</v>
      </c>
      <c r="B451" s="92" t="s">
        <v>533</v>
      </c>
      <c r="C451" s="83">
        <v>0</v>
      </c>
    </row>
    <row r="452" ht="19.5" customHeight="1" spans="1:3">
      <c r="A452" s="82">
        <v>103042550</v>
      </c>
      <c r="B452" s="92" t="s">
        <v>534</v>
      </c>
      <c r="C452" s="83">
        <v>0</v>
      </c>
    </row>
    <row r="453" ht="19.5" customHeight="1" spans="1:3">
      <c r="A453" s="82">
        <v>1030426</v>
      </c>
      <c r="B453" s="140" t="s">
        <v>535</v>
      </c>
      <c r="C453" s="83">
        <f>SUM(C454:C455)</f>
        <v>0</v>
      </c>
    </row>
    <row r="454" ht="19.5" customHeight="1" spans="1:3">
      <c r="A454" s="82">
        <v>103042604</v>
      </c>
      <c r="B454" s="92" t="s">
        <v>536</v>
      </c>
      <c r="C454" s="83">
        <v>0</v>
      </c>
    </row>
    <row r="455" ht="19.5" customHeight="1" spans="1:3">
      <c r="A455" s="82">
        <v>103042650</v>
      </c>
      <c r="B455" s="92" t="s">
        <v>537</v>
      </c>
      <c r="C455" s="83">
        <v>0</v>
      </c>
    </row>
    <row r="456" ht="19.5" customHeight="1" spans="1:3">
      <c r="A456" s="82">
        <v>1030427</v>
      </c>
      <c r="B456" s="140" t="s">
        <v>538</v>
      </c>
      <c r="C456" s="83">
        <f>SUM(C457:C460)</f>
        <v>386</v>
      </c>
    </row>
    <row r="457" ht="19.5" customHeight="1" spans="1:3">
      <c r="A457" s="82">
        <v>103042707</v>
      </c>
      <c r="B457" s="92" t="s">
        <v>539</v>
      </c>
      <c r="C457" s="83">
        <v>0</v>
      </c>
    </row>
    <row r="458" ht="19.5" customHeight="1" spans="1:3">
      <c r="A458" s="82">
        <v>103042750</v>
      </c>
      <c r="B458" s="92" t="s">
        <v>540</v>
      </c>
      <c r="C458" s="83">
        <v>0</v>
      </c>
    </row>
    <row r="459" ht="19.5" customHeight="1" spans="1:3">
      <c r="A459" s="82">
        <v>103042751</v>
      </c>
      <c r="B459" s="92" t="s">
        <v>541</v>
      </c>
      <c r="C459" s="83">
        <v>386</v>
      </c>
    </row>
    <row r="460" ht="19.5" customHeight="1" spans="1:3">
      <c r="A460" s="82">
        <v>103042752</v>
      </c>
      <c r="B460" s="92" t="s">
        <v>542</v>
      </c>
      <c r="C460" s="83">
        <v>0</v>
      </c>
    </row>
    <row r="461" ht="19.5" customHeight="1" spans="1:3">
      <c r="A461" s="82">
        <v>1030429</v>
      </c>
      <c r="B461" s="140" t="s">
        <v>543</v>
      </c>
      <c r="C461" s="83">
        <f>SUM(C462:C464)</f>
        <v>0</v>
      </c>
    </row>
    <row r="462" ht="19.5" customHeight="1" spans="1:3">
      <c r="A462" s="82">
        <v>103042907</v>
      </c>
      <c r="B462" s="92" t="s">
        <v>544</v>
      </c>
      <c r="C462" s="83">
        <v>0</v>
      </c>
    </row>
    <row r="463" ht="19.5" customHeight="1" spans="1:3">
      <c r="A463" s="82">
        <v>103042908</v>
      </c>
      <c r="B463" s="92" t="s">
        <v>545</v>
      </c>
      <c r="C463" s="83">
        <v>0</v>
      </c>
    </row>
    <row r="464" ht="19.5" customHeight="1" spans="1:3">
      <c r="A464" s="82">
        <v>103042950</v>
      </c>
      <c r="B464" s="92" t="s">
        <v>546</v>
      </c>
      <c r="C464" s="83">
        <v>0</v>
      </c>
    </row>
    <row r="465" ht="19.5" customHeight="1" spans="1:3">
      <c r="A465" s="82">
        <v>1030430</v>
      </c>
      <c r="B465" s="140" t="s">
        <v>547</v>
      </c>
      <c r="C465" s="83">
        <f>C466</f>
        <v>0</v>
      </c>
    </row>
    <row r="466" ht="19.5" customHeight="1" spans="1:3">
      <c r="A466" s="82">
        <v>103043050</v>
      </c>
      <c r="B466" s="92" t="s">
        <v>548</v>
      </c>
      <c r="C466" s="83">
        <v>0</v>
      </c>
    </row>
    <row r="467" ht="19.5" customHeight="1" spans="1:3">
      <c r="A467" s="82">
        <v>1030431</v>
      </c>
      <c r="B467" s="140" t="s">
        <v>549</v>
      </c>
      <c r="C467" s="83">
        <f>SUM(C468:C469)</f>
        <v>0</v>
      </c>
    </row>
    <row r="468" ht="19.5" customHeight="1" spans="1:3">
      <c r="A468" s="82">
        <v>103043101</v>
      </c>
      <c r="B468" s="92" t="s">
        <v>550</v>
      </c>
      <c r="C468" s="83">
        <v>0</v>
      </c>
    </row>
    <row r="469" ht="19.5" customHeight="1" spans="1:3">
      <c r="A469" s="82">
        <v>103043150</v>
      </c>
      <c r="B469" s="92" t="s">
        <v>551</v>
      </c>
      <c r="C469" s="83">
        <v>0</v>
      </c>
    </row>
    <row r="470" ht="19.5" customHeight="1" spans="1:3">
      <c r="A470" s="82">
        <v>1030432</v>
      </c>
      <c r="B470" s="140" t="s">
        <v>552</v>
      </c>
      <c r="C470" s="83">
        <f>SUM(C471:C475)</f>
        <v>2162</v>
      </c>
    </row>
    <row r="471" ht="19.5" customHeight="1" spans="1:3">
      <c r="A471" s="82">
        <v>103043204</v>
      </c>
      <c r="B471" s="92" t="s">
        <v>553</v>
      </c>
      <c r="C471" s="83">
        <v>0</v>
      </c>
    </row>
    <row r="472" ht="19.5" customHeight="1" spans="1:3">
      <c r="A472" s="82">
        <v>103043205</v>
      </c>
      <c r="B472" s="92" t="s">
        <v>554</v>
      </c>
      <c r="C472" s="83">
        <v>0</v>
      </c>
    </row>
    <row r="473" ht="19.5" customHeight="1" spans="1:3">
      <c r="A473" s="82">
        <v>103043208</v>
      </c>
      <c r="B473" s="92" t="s">
        <v>555</v>
      </c>
      <c r="C473" s="83">
        <v>2048</v>
      </c>
    </row>
    <row r="474" ht="19.5" customHeight="1" spans="1:3">
      <c r="A474" s="82">
        <v>103043211</v>
      </c>
      <c r="B474" s="92" t="s">
        <v>556</v>
      </c>
      <c r="C474" s="83">
        <v>114</v>
      </c>
    </row>
    <row r="475" ht="19.5" customHeight="1" spans="1:3">
      <c r="A475" s="82">
        <v>103043250</v>
      </c>
      <c r="B475" s="92" t="s">
        <v>557</v>
      </c>
      <c r="C475" s="83">
        <v>0</v>
      </c>
    </row>
    <row r="476" ht="19.5" customHeight="1" spans="1:3">
      <c r="A476" s="82">
        <v>1030433</v>
      </c>
      <c r="B476" s="140" t="s">
        <v>558</v>
      </c>
      <c r="C476" s="83">
        <f>SUM(C477:C481)</f>
        <v>304</v>
      </c>
    </row>
    <row r="477" ht="19.5" customHeight="1" spans="1:3">
      <c r="A477" s="82">
        <v>103043306</v>
      </c>
      <c r="B477" s="92" t="s">
        <v>559</v>
      </c>
      <c r="C477" s="83">
        <v>103</v>
      </c>
    </row>
    <row r="478" ht="19.5" customHeight="1" spans="1:3">
      <c r="A478" s="82">
        <v>103043310</v>
      </c>
      <c r="B478" s="92" t="s">
        <v>492</v>
      </c>
      <c r="C478" s="83">
        <v>0</v>
      </c>
    </row>
    <row r="479" ht="19.5" customHeight="1" spans="1:3">
      <c r="A479" s="82">
        <v>103043311</v>
      </c>
      <c r="B479" s="92" t="s">
        <v>560</v>
      </c>
      <c r="C479" s="83">
        <v>0</v>
      </c>
    </row>
    <row r="480" ht="19.5" customHeight="1" spans="1:3">
      <c r="A480" s="82">
        <v>103043313</v>
      </c>
      <c r="B480" s="92" t="s">
        <v>561</v>
      </c>
      <c r="C480" s="83">
        <v>201</v>
      </c>
    </row>
    <row r="481" ht="19.5" customHeight="1" spans="1:3">
      <c r="A481" s="82">
        <v>103043350</v>
      </c>
      <c r="B481" s="92" t="s">
        <v>562</v>
      </c>
      <c r="C481" s="83">
        <v>0</v>
      </c>
    </row>
    <row r="482" ht="19.5" customHeight="1" spans="1:3">
      <c r="A482" s="82">
        <v>1030434</v>
      </c>
      <c r="B482" s="140" t="s">
        <v>563</v>
      </c>
      <c r="C482" s="83">
        <f>SUM(C483:C487)</f>
        <v>0</v>
      </c>
    </row>
    <row r="483" ht="19.5" customHeight="1" spans="1:3">
      <c r="A483" s="82">
        <v>103043401</v>
      </c>
      <c r="B483" s="92" t="s">
        <v>564</v>
      </c>
      <c r="C483" s="83">
        <v>0</v>
      </c>
    </row>
    <row r="484" ht="19.5" customHeight="1" spans="1:3">
      <c r="A484" s="82">
        <v>103043402</v>
      </c>
      <c r="B484" s="92" t="s">
        <v>565</v>
      </c>
      <c r="C484" s="83">
        <v>0</v>
      </c>
    </row>
    <row r="485" ht="19.5" customHeight="1" spans="1:3">
      <c r="A485" s="82">
        <v>103043403</v>
      </c>
      <c r="B485" s="92" t="s">
        <v>566</v>
      </c>
      <c r="C485" s="83">
        <v>0</v>
      </c>
    </row>
    <row r="486" ht="19.5" customHeight="1" spans="1:3">
      <c r="A486" s="82">
        <v>103043404</v>
      </c>
      <c r="B486" s="92" t="s">
        <v>567</v>
      </c>
      <c r="C486" s="83">
        <v>0</v>
      </c>
    </row>
    <row r="487" ht="19.5" customHeight="1" spans="1:3">
      <c r="A487" s="82">
        <v>103043450</v>
      </c>
      <c r="B487" s="92" t="s">
        <v>568</v>
      </c>
      <c r="C487" s="83">
        <v>0</v>
      </c>
    </row>
    <row r="488" ht="19.5" customHeight="1" spans="1:3">
      <c r="A488" s="82">
        <v>1030435</v>
      </c>
      <c r="B488" s="140" t="s">
        <v>569</v>
      </c>
      <c r="C488" s="83">
        <f>SUM(C489:C491)</f>
        <v>0</v>
      </c>
    </row>
    <row r="489" ht="19.5" customHeight="1" spans="1:3">
      <c r="A489" s="82">
        <v>103043506</v>
      </c>
      <c r="B489" s="92" t="s">
        <v>492</v>
      </c>
      <c r="C489" s="83">
        <v>0</v>
      </c>
    </row>
    <row r="490" ht="19.5" customHeight="1" spans="1:3">
      <c r="A490" s="82">
        <v>103043507</v>
      </c>
      <c r="B490" s="92" t="s">
        <v>570</v>
      </c>
      <c r="C490" s="83">
        <v>0</v>
      </c>
    </row>
    <row r="491" ht="19.5" customHeight="1" spans="1:3">
      <c r="A491" s="82">
        <v>103043550</v>
      </c>
      <c r="B491" s="92" t="s">
        <v>571</v>
      </c>
      <c r="C491" s="83">
        <v>0</v>
      </c>
    </row>
    <row r="492" ht="19.5" customHeight="1" spans="1:3">
      <c r="A492" s="82">
        <v>1030440</v>
      </c>
      <c r="B492" s="140" t="s">
        <v>572</v>
      </c>
      <c r="C492" s="83">
        <f>SUM(C493:C494)</f>
        <v>0</v>
      </c>
    </row>
    <row r="493" ht="19.5" customHeight="1" spans="1:3">
      <c r="A493" s="82">
        <v>103044001</v>
      </c>
      <c r="B493" s="92" t="s">
        <v>492</v>
      </c>
      <c r="C493" s="83">
        <v>0</v>
      </c>
    </row>
    <row r="494" ht="19.5" customHeight="1" spans="1:3">
      <c r="A494" s="82">
        <v>103044050</v>
      </c>
      <c r="B494" s="92" t="s">
        <v>573</v>
      </c>
      <c r="C494" s="83">
        <v>0</v>
      </c>
    </row>
    <row r="495" ht="19.5" customHeight="1" spans="1:3">
      <c r="A495" s="82">
        <v>1030442</v>
      </c>
      <c r="B495" s="140" t="s">
        <v>574</v>
      </c>
      <c r="C495" s="83">
        <f>SUM(C496:C501)</f>
        <v>0</v>
      </c>
    </row>
    <row r="496" ht="19.5" customHeight="1" spans="1:3">
      <c r="A496" s="82">
        <v>103044203</v>
      </c>
      <c r="B496" s="92" t="s">
        <v>492</v>
      </c>
      <c r="C496" s="83">
        <v>0</v>
      </c>
    </row>
    <row r="497" ht="19.5" customHeight="1" spans="1:3">
      <c r="A497" s="82">
        <v>103044208</v>
      </c>
      <c r="B497" s="92" t="s">
        <v>575</v>
      </c>
      <c r="C497" s="83">
        <v>0</v>
      </c>
    </row>
    <row r="498" ht="19.5" customHeight="1" spans="1:3">
      <c r="A498" s="82">
        <v>103044209</v>
      </c>
      <c r="B498" s="92" t="s">
        <v>576</v>
      </c>
      <c r="C498" s="83">
        <v>0</v>
      </c>
    </row>
    <row r="499" ht="19.5" customHeight="1" spans="1:3">
      <c r="A499" s="82">
        <v>103044220</v>
      </c>
      <c r="B499" s="92" t="s">
        <v>577</v>
      </c>
      <c r="C499" s="83">
        <v>0</v>
      </c>
    </row>
    <row r="500" ht="19.5" customHeight="1" spans="1:3">
      <c r="A500" s="82">
        <v>103044221</v>
      </c>
      <c r="B500" s="92" t="s">
        <v>578</v>
      </c>
      <c r="C500" s="83">
        <v>0</v>
      </c>
    </row>
    <row r="501" ht="19.5" customHeight="1" spans="1:3">
      <c r="A501" s="82">
        <v>103044250</v>
      </c>
      <c r="B501" s="92" t="s">
        <v>579</v>
      </c>
      <c r="C501" s="83">
        <v>0</v>
      </c>
    </row>
    <row r="502" ht="19.5" customHeight="1" spans="1:3">
      <c r="A502" s="82">
        <v>1030443</v>
      </c>
      <c r="B502" s="140" t="s">
        <v>580</v>
      </c>
      <c r="C502" s="83">
        <f>SUM(C503:C506)</f>
        <v>0</v>
      </c>
    </row>
    <row r="503" ht="19.5" customHeight="1" spans="1:3">
      <c r="A503" s="82">
        <v>103044306</v>
      </c>
      <c r="B503" s="92" t="s">
        <v>492</v>
      </c>
      <c r="C503" s="83">
        <v>0</v>
      </c>
    </row>
    <row r="504" ht="19.5" customHeight="1" spans="1:3">
      <c r="A504" s="82">
        <v>103044307</v>
      </c>
      <c r="B504" s="92" t="s">
        <v>581</v>
      </c>
      <c r="C504" s="83">
        <v>0</v>
      </c>
    </row>
    <row r="505" ht="19.5" customHeight="1" spans="1:3">
      <c r="A505" s="82">
        <v>103044308</v>
      </c>
      <c r="B505" s="92" t="s">
        <v>582</v>
      </c>
      <c r="C505" s="83">
        <v>0</v>
      </c>
    </row>
    <row r="506" ht="19.5" customHeight="1" spans="1:3">
      <c r="A506" s="82">
        <v>103044350</v>
      </c>
      <c r="B506" s="92" t="s">
        <v>583</v>
      </c>
      <c r="C506" s="83">
        <v>0</v>
      </c>
    </row>
    <row r="507" ht="19.5" customHeight="1" spans="1:3">
      <c r="A507" s="82">
        <v>1030444</v>
      </c>
      <c r="B507" s="140" t="s">
        <v>584</v>
      </c>
      <c r="C507" s="83">
        <f>SUM(C508:C513)</f>
        <v>0</v>
      </c>
    </row>
    <row r="508" ht="19.5" customHeight="1" spans="1:3">
      <c r="A508" s="82">
        <v>103044414</v>
      </c>
      <c r="B508" s="92" t="s">
        <v>585</v>
      </c>
      <c r="C508" s="83">
        <v>0</v>
      </c>
    </row>
    <row r="509" ht="19.5" customHeight="1" spans="1:3">
      <c r="A509" s="82">
        <v>103044416</v>
      </c>
      <c r="B509" s="92" t="s">
        <v>586</v>
      </c>
      <c r="C509" s="83">
        <v>0</v>
      </c>
    </row>
    <row r="510" ht="19.5" customHeight="1" spans="1:3">
      <c r="A510" s="82">
        <v>103044433</v>
      </c>
      <c r="B510" s="92" t="s">
        <v>587</v>
      </c>
      <c r="C510" s="83">
        <v>0</v>
      </c>
    </row>
    <row r="511" ht="19.5" customHeight="1" spans="1:3">
      <c r="A511" s="82">
        <v>103044434</v>
      </c>
      <c r="B511" s="92" t="s">
        <v>588</v>
      </c>
      <c r="C511" s="83">
        <v>0</v>
      </c>
    </row>
    <row r="512" ht="19.5" customHeight="1" spans="1:3">
      <c r="A512" s="82">
        <v>103044435</v>
      </c>
      <c r="B512" s="92" t="s">
        <v>589</v>
      </c>
      <c r="C512" s="83">
        <v>0</v>
      </c>
    </row>
    <row r="513" ht="19.5" customHeight="1" spans="1:3">
      <c r="A513" s="82">
        <v>103044450</v>
      </c>
      <c r="B513" s="92" t="s">
        <v>590</v>
      </c>
      <c r="C513" s="83">
        <v>0</v>
      </c>
    </row>
    <row r="514" ht="19.5" customHeight="1" spans="1:3">
      <c r="A514" s="82">
        <v>1030445</v>
      </c>
      <c r="B514" s="140" t="s">
        <v>591</v>
      </c>
      <c r="C514" s="83">
        <f>SUM(C515:C516)</f>
        <v>0</v>
      </c>
    </row>
    <row r="515" ht="19.5" customHeight="1" spans="1:3">
      <c r="A515" s="82">
        <v>103044507</v>
      </c>
      <c r="B515" s="92" t="s">
        <v>592</v>
      </c>
      <c r="C515" s="83">
        <v>0</v>
      </c>
    </row>
    <row r="516" ht="19.5" customHeight="1" spans="1:3">
      <c r="A516" s="82">
        <v>103044550</v>
      </c>
      <c r="B516" s="92" t="s">
        <v>593</v>
      </c>
      <c r="C516" s="83">
        <v>0</v>
      </c>
    </row>
    <row r="517" ht="19.5" customHeight="1" spans="1:3">
      <c r="A517" s="82">
        <v>1030446</v>
      </c>
      <c r="B517" s="140" t="s">
        <v>594</v>
      </c>
      <c r="C517" s="83">
        <f>SUM(C518:C520)</f>
        <v>158</v>
      </c>
    </row>
    <row r="518" ht="19.5" customHeight="1" spans="1:3">
      <c r="A518" s="82">
        <v>103044608</v>
      </c>
      <c r="B518" s="92" t="s">
        <v>492</v>
      </c>
      <c r="C518" s="83">
        <v>0</v>
      </c>
    </row>
    <row r="519" ht="19.5" customHeight="1" spans="1:3">
      <c r="A519" s="82">
        <v>103044609</v>
      </c>
      <c r="B519" s="92" t="s">
        <v>595</v>
      </c>
      <c r="C519" s="83">
        <v>158</v>
      </c>
    </row>
    <row r="520" ht="19.5" customHeight="1" spans="1:3">
      <c r="A520" s="82">
        <v>103044650</v>
      </c>
      <c r="B520" s="92" t="s">
        <v>596</v>
      </c>
      <c r="C520" s="83">
        <v>0</v>
      </c>
    </row>
    <row r="521" ht="19.5" customHeight="1" spans="1:3">
      <c r="A521" s="82">
        <v>1030447</v>
      </c>
      <c r="B521" s="140" t="s">
        <v>597</v>
      </c>
      <c r="C521" s="83">
        <f>SUM(C522:C530)</f>
        <v>106</v>
      </c>
    </row>
    <row r="522" ht="19.5" customHeight="1" spans="1:3">
      <c r="A522" s="82">
        <v>103044709</v>
      </c>
      <c r="B522" s="92" t="s">
        <v>598</v>
      </c>
      <c r="C522" s="83">
        <v>0</v>
      </c>
    </row>
    <row r="523" ht="19.5" customHeight="1" spans="1:3">
      <c r="A523" s="82">
        <v>103044712</v>
      </c>
      <c r="B523" s="92" t="s">
        <v>599</v>
      </c>
      <c r="C523" s="83">
        <v>0</v>
      </c>
    </row>
    <row r="524" ht="19.5" customHeight="1" spans="1:3">
      <c r="A524" s="82">
        <v>103044713</v>
      </c>
      <c r="B524" s="92" t="s">
        <v>492</v>
      </c>
      <c r="C524" s="83">
        <v>0</v>
      </c>
    </row>
    <row r="525" ht="19.5" customHeight="1" spans="1:3">
      <c r="A525" s="82">
        <v>103044715</v>
      </c>
      <c r="B525" s="92" t="s">
        <v>600</v>
      </c>
      <c r="C525" s="83">
        <v>0</v>
      </c>
    </row>
    <row r="526" ht="19.5" customHeight="1" spans="1:3">
      <c r="A526" s="82">
        <v>103044730</v>
      </c>
      <c r="B526" s="92" t="s">
        <v>601</v>
      </c>
      <c r="C526" s="83">
        <v>0</v>
      </c>
    </row>
    <row r="527" ht="19.5" customHeight="1" spans="1:3">
      <c r="A527" s="82">
        <v>103044731</v>
      </c>
      <c r="B527" s="92" t="s">
        <v>602</v>
      </c>
      <c r="C527" s="83">
        <v>0</v>
      </c>
    </row>
    <row r="528" ht="19.5" customHeight="1" spans="1:3">
      <c r="A528" s="82">
        <v>103044732</v>
      </c>
      <c r="B528" s="92" t="s">
        <v>603</v>
      </c>
      <c r="C528" s="83">
        <v>106</v>
      </c>
    </row>
    <row r="529" ht="19.5" customHeight="1" spans="1:3">
      <c r="A529" s="82">
        <v>103044733</v>
      </c>
      <c r="B529" s="92" t="s">
        <v>604</v>
      </c>
      <c r="C529" s="83">
        <v>0</v>
      </c>
    </row>
    <row r="530" ht="19.5" customHeight="1" spans="1:3">
      <c r="A530" s="82">
        <v>103044750</v>
      </c>
      <c r="B530" s="92" t="s">
        <v>605</v>
      </c>
      <c r="C530" s="83">
        <v>0</v>
      </c>
    </row>
    <row r="531" ht="19.5" customHeight="1" spans="1:3">
      <c r="A531" s="82">
        <v>1030448</v>
      </c>
      <c r="B531" s="140" t="s">
        <v>606</v>
      </c>
      <c r="C531" s="83">
        <f>SUM(C532:C534)</f>
        <v>0</v>
      </c>
    </row>
    <row r="532" ht="19.5" customHeight="1" spans="1:3">
      <c r="A532" s="82">
        <v>103044801</v>
      </c>
      <c r="B532" s="92" t="s">
        <v>607</v>
      </c>
      <c r="C532" s="83">
        <v>0</v>
      </c>
    </row>
    <row r="533" ht="19.5" customHeight="1" spans="1:3">
      <c r="A533" s="82">
        <v>103044802</v>
      </c>
      <c r="B533" s="92" t="s">
        <v>608</v>
      </c>
      <c r="C533" s="83">
        <v>0</v>
      </c>
    </row>
    <row r="534" ht="19.5" customHeight="1" spans="1:3">
      <c r="A534" s="82">
        <v>103044850</v>
      </c>
      <c r="B534" s="92" t="s">
        <v>609</v>
      </c>
      <c r="C534" s="83">
        <v>0</v>
      </c>
    </row>
    <row r="535" ht="19.5" customHeight="1" spans="1:3">
      <c r="A535" s="82">
        <v>1030449</v>
      </c>
      <c r="B535" s="140" t="s">
        <v>610</v>
      </c>
      <c r="C535" s="83">
        <f>SUM(C536:C538)</f>
        <v>0</v>
      </c>
    </row>
    <row r="536" ht="19.5" customHeight="1" spans="1:3">
      <c r="A536" s="82">
        <v>103044907</v>
      </c>
      <c r="B536" s="92" t="s">
        <v>532</v>
      </c>
      <c r="C536" s="83">
        <v>0</v>
      </c>
    </row>
    <row r="537" ht="19.5" customHeight="1" spans="1:3">
      <c r="A537" s="82">
        <v>103044908</v>
      </c>
      <c r="B537" s="92" t="s">
        <v>611</v>
      </c>
      <c r="C537" s="83">
        <v>0</v>
      </c>
    </row>
    <row r="538" ht="19.5" customHeight="1" spans="1:3">
      <c r="A538" s="82">
        <v>103044950</v>
      </c>
      <c r="B538" s="92" t="s">
        <v>612</v>
      </c>
      <c r="C538" s="83">
        <v>0</v>
      </c>
    </row>
    <row r="539" ht="19.5" customHeight="1" spans="1:3">
      <c r="A539" s="82">
        <v>1030450</v>
      </c>
      <c r="B539" s="140" t="s">
        <v>613</v>
      </c>
      <c r="C539" s="83">
        <f>SUM(C540:C542)</f>
        <v>0</v>
      </c>
    </row>
    <row r="540" ht="19.5" customHeight="1" spans="1:3">
      <c r="A540" s="82">
        <v>103045002</v>
      </c>
      <c r="B540" s="92" t="s">
        <v>614</v>
      </c>
      <c r="C540" s="83">
        <v>0</v>
      </c>
    </row>
    <row r="541" ht="19.5" customHeight="1" spans="1:3">
      <c r="A541" s="82">
        <v>103045004</v>
      </c>
      <c r="B541" s="92" t="s">
        <v>615</v>
      </c>
      <c r="C541" s="83">
        <v>0</v>
      </c>
    </row>
    <row r="542" ht="19.5" customHeight="1" spans="1:3">
      <c r="A542" s="82">
        <v>103045050</v>
      </c>
      <c r="B542" s="92" t="s">
        <v>616</v>
      </c>
      <c r="C542" s="83">
        <v>0</v>
      </c>
    </row>
    <row r="543" ht="19.5" customHeight="1" spans="1:3">
      <c r="A543" s="82">
        <v>1030451</v>
      </c>
      <c r="B543" s="140" t="s">
        <v>617</v>
      </c>
      <c r="C543" s="83">
        <f>SUM(C544:C547)</f>
        <v>0</v>
      </c>
    </row>
    <row r="544" ht="19.5" customHeight="1" spans="1:3">
      <c r="A544" s="82">
        <v>103045101</v>
      </c>
      <c r="B544" s="92" t="s">
        <v>618</v>
      </c>
      <c r="C544" s="83">
        <v>0</v>
      </c>
    </row>
    <row r="545" ht="19.5" customHeight="1" spans="1:3">
      <c r="A545" s="82">
        <v>103045102</v>
      </c>
      <c r="B545" s="92" t="s">
        <v>619</v>
      </c>
      <c r="C545" s="83">
        <v>0</v>
      </c>
    </row>
    <row r="546" ht="19.5" customHeight="1" spans="1:3">
      <c r="A546" s="82">
        <v>103045103</v>
      </c>
      <c r="B546" s="92" t="s">
        <v>620</v>
      </c>
      <c r="C546" s="83">
        <v>0</v>
      </c>
    </row>
    <row r="547" ht="19.5" customHeight="1" spans="1:3">
      <c r="A547" s="82">
        <v>103045150</v>
      </c>
      <c r="B547" s="92" t="s">
        <v>621</v>
      </c>
      <c r="C547" s="83">
        <v>0</v>
      </c>
    </row>
    <row r="548" ht="19.5" customHeight="1" spans="1:3">
      <c r="A548" s="82">
        <v>1030452</v>
      </c>
      <c r="B548" s="140" t="s">
        <v>622</v>
      </c>
      <c r="C548" s="83">
        <f>SUM(C549:C552)</f>
        <v>0</v>
      </c>
    </row>
    <row r="549" ht="19.5" customHeight="1" spans="1:3">
      <c r="A549" s="82">
        <v>103045201</v>
      </c>
      <c r="B549" s="92" t="s">
        <v>623</v>
      </c>
      <c r="C549" s="83">
        <v>0</v>
      </c>
    </row>
    <row r="550" ht="19.5" customHeight="1" spans="1:3">
      <c r="A550" s="82">
        <v>103045202</v>
      </c>
      <c r="B550" s="92" t="s">
        <v>624</v>
      </c>
      <c r="C550" s="83">
        <v>0</v>
      </c>
    </row>
    <row r="551" ht="19.5" customHeight="1" spans="1:3">
      <c r="A551" s="82">
        <v>103045203</v>
      </c>
      <c r="B551" s="92" t="s">
        <v>492</v>
      </c>
      <c r="C551" s="83">
        <v>0</v>
      </c>
    </row>
    <row r="552" ht="19.5" customHeight="1" spans="1:3">
      <c r="A552" s="82">
        <v>103045250</v>
      </c>
      <c r="B552" s="92" t="s">
        <v>625</v>
      </c>
      <c r="C552" s="83">
        <v>0</v>
      </c>
    </row>
    <row r="553" ht="19.5" customHeight="1" spans="1:3">
      <c r="A553" s="82">
        <v>1030455</v>
      </c>
      <c r="B553" s="140" t="s">
        <v>626</v>
      </c>
      <c r="C553" s="83">
        <f>SUM(C554:C555)</f>
        <v>0</v>
      </c>
    </row>
    <row r="554" ht="19.5" customHeight="1" spans="1:3">
      <c r="A554" s="82">
        <v>103045501</v>
      </c>
      <c r="B554" s="92" t="s">
        <v>627</v>
      </c>
      <c r="C554" s="83">
        <v>0</v>
      </c>
    </row>
    <row r="555" ht="19.5" customHeight="1" spans="1:3">
      <c r="A555" s="82">
        <v>103045550</v>
      </c>
      <c r="B555" s="92" t="s">
        <v>628</v>
      </c>
      <c r="C555" s="83">
        <v>0</v>
      </c>
    </row>
    <row r="556" ht="19.5" customHeight="1" spans="1:3">
      <c r="A556" s="82">
        <v>1030456</v>
      </c>
      <c r="B556" s="140" t="s">
        <v>629</v>
      </c>
      <c r="C556" s="83">
        <f>C557</f>
        <v>0</v>
      </c>
    </row>
    <row r="557" ht="19.5" customHeight="1" spans="1:3">
      <c r="A557" s="82">
        <v>103045650</v>
      </c>
      <c r="B557" s="92" t="s">
        <v>630</v>
      </c>
      <c r="C557" s="83">
        <v>0</v>
      </c>
    </row>
    <row r="558" ht="19.5" customHeight="1" spans="1:3">
      <c r="A558" s="82">
        <v>1030457</v>
      </c>
      <c r="B558" s="140" t="s">
        <v>631</v>
      </c>
      <c r="C558" s="83">
        <f>C559</f>
        <v>0</v>
      </c>
    </row>
    <row r="559" ht="19.5" customHeight="1" spans="1:3">
      <c r="A559" s="82">
        <v>103045750</v>
      </c>
      <c r="B559" s="92" t="s">
        <v>632</v>
      </c>
      <c r="C559" s="83">
        <v>0</v>
      </c>
    </row>
    <row r="560" ht="19.5" customHeight="1" spans="1:3">
      <c r="A560" s="82">
        <v>1030458</v>
      </c>
      <c r="B560" s="140" t="s">
        <v>633</v>
      </c>
      <c r="C560" s="83">
        <f>C561</f>
        <v>0</v>
      </c>
    </row>
    <row r="561" ht="19.5" customHeight="1" spans="1:3">
      <c r="A561" s="82">
        <v>103045850</v>
      </c>
      <c r="B561" s="92" t="s">
        <v>634</v>
      </c>
      <c r="C561" s="83">
        <v>0</v>
      </c>
    </row>
    <row r="562" ht="19.5" customHeight="1" spans="1:3">
      <c r="A562" s="82">
        <v>1030459</v>
      </c>
      <c r="B562" s="140" t="s">
        <v>635</v>
      </c>
      <c r="C562" s="83">
        <f>SUM(C563:C564)</f>
        <v>0</v>
      </c>
    </row>
    <row r="563" ht="19.5" customHeight="1" spans="1:3">
      <c r="A563" s="82">
        <v>103045901</v>
      </c>
      <c r="B563" s="92" t="s">
        <v>636</v>
      </c>
      <c r="C563" s="83">
        <v>0</v>
      </c>
    </row>
    <row r="564" ht="19.5" customHeight="1" spans="1:3">
      <c r="A564" s="82">
        <v>103045950</v>
      </c>
      <c r="B564" s="92" t="s">
        <v>637</v>
      </c>
      <c r="C564" s="83">
        <v>0</v>
      </c>
    </row>
    <row r="565" ht="19.5" customHeight="1" spans="1:3">
      <c r="A565" s="82">
        <v>1030461</v>
      </c>
      <c r="B565" s="140" t="s">
        <v>638</v>
      </c>
      <c r="C565" s="83">
        <f>SUM(C566:C567)</f>
        <v>0</v>
      </c>
    </row>
    <row r="566" ht="19.5" customHeight="1" spans="1:3">
      <c r="A566" s="82">
        <v>103046101</v>
      </c>
      <c r="B566" s="92" t="s">
        <v>492</v>
      </c>
      <c r="C566" s="83">
        <v>0</v>
      </c>
    </row>
    <row r="567" ht="19.5" customHeight="1" spans="1:3">
      <c r="A567" s="82">
        <v>103046150</v>
      </c>
      <c r="B567" s="92" t="s">
        <v>639</v>
      </c>
      <c r="C567" s="83">
        <v>0</v>
      </c>
    </row>
    <row r="568" ht="19.5" customHeight="1" spans="1:3">
      <c r="A568" s="82">
        <v>1030499</v>
      </c>
      <c r="B568" s="140" t="s">
        <v>640</v>
      </c>
      <c r="C568" s="83">
        <f>C569</f>
        <v>1</v>
      </c>
    </row>
    <row r="569" ht="19.5" customHeight="1" spans="1:3">
      <c r="A569" s="82">
        <v>103049950</v>
      </c>
      <c r="B569" s="92" t="s">
        <v>641</v>
      </c>
      <c r="C569" s="83">
        <v>1</v>
      </c>
    </row>
    <row r="570" ht="19.5" customHeight="1" spans="1:3">
      <c r="A570" s="82">
        <v>10305</v>
      </c>
      <c r="B570" s="140" t="s">
        <v>642</v>
      </c>
      <c r="C570" s="83">
        <f>SUM(C571,C596,C601:C602)</f>
        <v>15729</v>
      </c>
    </row>
    <row r="571" ht="19.5" customHeight="1" spans="1:3">
      <c r="A571" s="82">
        <v>1030501</v>
      </c>
      <c r="B571" s="140" t="s">
        <v>643</v>
      </c>
      <c r="C571" s="83">
        <f>SUM(C572:C595)</f>
        <v>15729</v>
      </c>
    </row>
    <row r="572" ht="19.5" customHeight="1" spans="1:3">
      <c r="A572" s="82">
        <v>103050101</v>
      </c>
      <c r="B572" s="92" t="s">
        <v>644</v>
      </c>
      <c r="C572" s="83">
        <v>3173</v>
      </c>
    </row>
    <row r="573" ht="19.5" customHeight="1" spans="1:3">
      <c r="A573" s="82">
        <v>103050102</v>
      </c>
      <c r="B573" s="92" t="s">
        <v>645</v>
      </c>
      <c r="C573" s="83">
        <v>0</v>
      </c>
    </row>
    <row r="574" ht="19.5" customHeight="1" spans="1:3">
      <c r="A574" s="82">
        <v>103050103</v>
      </c>
      <c r="B574" s="92" t="s">
        <v>646</v>
      </c>
      <c r="C574" s="83">
        <v>0</v>
      </c>
    </row>
    <row r="575" ht="19.5" customHeight="1" spans="1:3">
      <c r="A575" s="82">
        <v>103050105</v>
      </c>
      <c r="B575" s="92" t="s">
        <v>647</v>
      </c>
      <c r="C575" s="83">
        <v>0</v>
      </c>
    </row>
    <row r="576" ht="19.5" customHeight="1" spans="1:3">
      <c r="A576" s="82">
        <v>103050107</v>
      </c>
      <c r="B576" s="92" t="s">
        <v>648</v>
      </c>
      <c r="C576" s="83">
        <v>0</v>
      </c>
    </row>
    <row r="577" ht="19.5" customHeight="1" spans="1:3">
      <c r="A577" s="82">
        <v>103050108</v>
      </c>
      <c r="B577" s="92" t="s">
        <v>649</v>
      </c>
      <c r="C577" s="83">
        <v>0</v>
      </c>
    </row>
    <row r="578" ht="19.5" customHeight="1" spans="1:3">
      <c r="A578" s="82">
        <v>103050109</v>
      </c>
      <c r="B578" s="92" t="s">
        <v>650</v>
      </c>
      <c r="C578" s="83">
        <v>25</v>
      </c>
    </row>
    <row r="579" ht="19.5" customHeight="1" spans="1:3">
      <c r="A579" s="82">
        <v>103050110</v>
      </c>
      <c r="B579" s="92" t="s">
        <v>651</v>
      </c>
      <c r="C579" s="83">
        <v>3</v>
      </c>
    </row>
    <row r="580" ht="19.5" customHeight="1" spans="1:3">
      <c r="A580" s="82">
        <v>103050111</v>
      </c>
      <c r="B580" s="92" t="s">
        <v>652</v>
      </c>
      <c r="C580" s="83">
        <v>0</v>
      </c>
    </row>
    <row r="581" ht="19.5" customHeight="1" spans="1:3">
      <c r="A581" s="82">
        <v>103050112</v>
      </c>
      <c r="B581" s="92" t="s">
        <v>653</v>
      </c>
      <c r="C581" s="83">
        <v>0</v>
      </c>
    </row>
    <row r="582" ht="19.5" customHeight="1" spans="1:3">
      <c r="A582" s="82">
        <v>103050113</v>
      </c>
      <c r="B582" s="92" t="s">
        <v>654</v>
      </c>
      <c r="C582" s="83">
        <v>0</v>
      </c>
    </row>
    <row r="583" ht="19.5" customHeight="1" spans="1:3">
      <c r="A583" s="82">
        <v>103050114</v>
      </c>
      <c r="B583" s="92" t="s">
        <v>655</v>
      </c>
      <c r="C583" s="83">
        <v>1012</v>
      </c>
    </row>
    <row r="584" ht="19.5" customHeight="1" spans="1:3">
      <c r="A584" s="82">
        <v>103050115</v>
      </c>
      <c r="B584" s="92" t="s">
        <v>656</v>
      </c>
      <c r="C584" s="83">
        <v>0</v>
      </c>
    </row>
    <row r="585" ht="19.5" customHeight="1" spans="1:3">
      <c r="A585" s="82">
        <v>103050116</v>
      </c>
      <c r="B585" s="92" t="s">
        <v>657</v>
      </c>
      <c r="C585" s="83">
        <v>303</v>
      </c>
    </row>
    <row r="586" ht="19.5" customHeight="1" spans="1:3">
      <c r="A586" s="82">
        <v>103050117</v>
      </c>
      <c r="B586" s="92" t="s">
        <v>658</v>
      </c>
      <c r="C586" s="83">
        <v>0</v>
      </c>
    </row>
    <row r="587" ht="19.5" customHeight="1" spans="1:3">
      <c r="A587" s="82">
        <v>103050119</v>
      </c>
      <c r="B587" s="92" t="s">
        <v>659</v>
      </c>
      <c r="C587" s="83">
        <v>0</v>
      </c>
    </row>
    <row r="588" ht="19.5" customHeight="1" spans="1:3">
      <c r="A588" s="82">
        <v>103050120</v>
      </c>
      <c r="B588" s="92" t="s">
        <v>660</v>
      </c>
      <c r="C588" s="83">
        <v>0</v>
      </c>
    </row>
    <row r="589" ht="19.5" customHeight="1" spans="1:3">
      <c r="A589" s="82">
        <v>103050121</v>
      </c>
      <c r="B589" s="92" t="s">
        <v>661</v>
      </c>
      <c r="C589" s="83">
        <v>0</v>
      </c>
    </row>
    <row r="590" ht="19.5" customHeight="1" spans="1:3">
      <c r="A590" s="82">
        <v>103050122</v>
      </c>
      <c r="B590" s="92" t="s">
        <v>662</v>
      </c>
      <c r="C590" s="83">
        <v>0</v>
      </c>
    </row>
    <row r="591" ht="19.5" customHeight="1" spans="1:3">
      <c r="A591" s="82">
        <v>103050123</v>
      </c>
      <c r="B591" s="92" t="s">
        <v>663</v>
      </c>
      <c r="C591" s="83">
        <v>699</v>
      </c>
    </row>
    <row r="592" ht="19.5" customHeight="1" spans="1:3">
      <c r="A592" s="82">
        <v>103050124</v>
      </c>
      <c r="B592" s="92" t="s">
        <v>664</v>
      </c>
      <c r="C592" s="83">
        <v>0</v>
      </c>
    </row>
    <row r="593" ht="19.5" customHeight="1" spans="1:3">
      <c r="A593" s="82">
        <v>103050125</v>
      </c>
      <c r="B593" s="92" t="s">
        <v>665</v>
      </c>
      <c r="C593" s="83">
        <v>0</v>
      </c>
    </row>
    <row r="594" ht="19.5" customHeight="1" spans="1:3">
      <c r="A594" s="82">
        <v>103050126</v>
      </c>
      <c r="B594" s="92" t="s">
        <v>666</v>
      </c>
      <c r="C594" s="83">
        <v>0</v>
      </c>
    </row>
    <row r="595" ht="19.5" customHeight="1" spans="1:3">
      <c r="A595" s="82">
        <v>103050199</v>
      </c>
      <c r="B595" s="92" t="s">
        <v>667</v>
      </c>
      <c r="C595" s="83">
        <v>10514</v>
      </c>
    </row>
    <row r="596" ht="19.5" customHeight="1" spans="1:3">
      <c r="A596" s="82">
        <v>1030502</v>
      </c>
      <c r="B596" s="140" t="s">
        <v>668</v>
      </c>
      <c r="C596" s="83">
        <f>SUM(C597:C600)</f>
        <v>0</v>
      </c>
    </row>
    <row r="597" ht="19.5" customHeight="1" spans="1:3">
      <c r="A597" s="82">
        <v>103050201</v>
      </c>
      <c r="B597" s="92" t="s">
        <v>669</v>
      </c>
      <c r="C597" s="83">
        <v>0</v>
      </c>
    </row>
    <row r="598" ht="19.5" customHeight="1" spans="1:3">
      <c r="A598" s="82">
        <v>103050202</v>
      </c>
      <c r="B598" s="92" t="s">
        <v>670</v>
      </c>
      <c r="C598" s="83">
        <v>0</v>
      </c>
    </row>
    <row r="599" ht="19.5" customHeight="1" spans="1:3">
      <c r="A599" s="82">
        <v>103050203</v>
      </c>
      <c r="B599" s="92" t="s">
        <v>671</v>
      </c>
      <c r="C599" s="83">
        <v>0</v>
      </c>
    </row>
    <row r="600" ht="19.5" customHeight="1" spans="1:3">
      <c r="A600" s="82">
        <v>103050299</v>
      </c>
      <c r="B600" s="92" t="s">
        <v>672</v>
      </c>
      <c r="C600" s="83">
        <v>0</v>
      </c>
    </row>
    <row r="601" ht="19.5" customHeight="1" spans="1:3">
      <c r="A601" s="82">
        <v>1030503</v>
      </c>
      <c r="B601" s="140" t="s">
        <v>673</v>
      </c>
      <c r="C601" s="83">
        <v>0</v>
      </c>
    </row>
    <row r="602" ht="19.5" customHeight="1" spans="1:3">
      <c r="A602" s="82">
        <v>1030509</v>
      </c>
      <c r="B602" s="140" t="s">
        <v>674</v>
      </c>
      <c r="C602" s="83">
        <v>0</v>
      </c>
    </row>
    <row r="603" ht="19.5" customHeight="1" spans="1:3">
      <c r="A603" s="82">
        <v>10306</v>
      </c>
      <c r="B603" s="140" t="s">
        <v>675</v>
      </c>
      <c r="C603" s="83">
        <f>SUM(C604,C608,C611,C613,C615,C616,C620,C621)</f>
        <v>0</v>
      </c>
    </row>
    <row r="604" ht="19.5" customHeight="1" spans="1:3">
      <c r="A604" s="82">
        <v>1030601</v>
      </c>
      <c r="B604" s="140" t="s">
        <v>676</v>
      </c>
      <c r="C604" s="83">
        <f>SUM(C605:C607)</f>
        <v>0</v>
      </c>
    </row>
    <row r="605" ht="19.5" customHeight="1" spans="1:3">
      <c r="A605" s="82">
        <v>103060101</v>
      </c>
      <c r="B605" s="92" t="s">
        <v>677</v>
      </c>
      <c r="C605" s="83">
        <v>0</v>
      </c>
    </row>
    <row r="606" ht="19.5" customHeight="1" spans="1:3">
      <c r="A606" s="82">
        <v>103060102</v>
      </c>
      <c r="B606" s="92" t="s">
        <v>678</v>
      </c>
      <c r="C606" s="83">
        <v>0</v>
      </c>
    </row>
    <row r="607" ht="19.5" customHeight="1" spans="1:3">
      <c r="A607" s="82">
        <v>103060199</v>
      </c>
      <c r="B607" s="92" t="s">
        <v>679</v>
      </c>
      <c r="C607" s="83">
        <v>0</v>
      </c>
    </row>
    <row r="608" ht="19.5" customHeight="1" spans="1:3">
      <c r="A608" s="82">
        <v>1030602</v>
      </c>
      <c r="B608" s="140" t="s">
        <v>680</v>
      </c>
      <c r="C608" s="83">
        <f>SUM(C609:C610)</f>
        <v>0</v>
      </c>
    </row>
    <row r="609" ht="19.5" customHeight="1" spans="1:3">
      <c r="A609" s="82">
        <v>103060201</v>
      </c>
      <c r="B609" s="92" t="s">
        <v>681</v>
      </c>
      <c r="C609" s="83">
        <v>0</v>
      </c>
    </row>
    <row r="610" ht="19.5" customHeight="1" spans="1:3">
      <c r="A610" s="82">
        <v>103060299</v>
      </c>
      <c r="B610" s="92" t="s">
        <v>682</v>
      </c>
      <c r="C610" s="83">
        <v>0</v>
      </c>
    </row>
    <row r="611" ht="19.5" customHeight="1" spans="1:3">
      <c r="A611" s="82">
        <v>1030603</v>
      </c>
      <c r="B611" s="140" t="s">
        <v>683</v>
      </c>
      <c r="C611" s="83">
        <f>C612</f>
        <v>0</v>
      </c>
    </row>
    <row r="612" ht="19.5" customHeight="1" spans="1:3">
      <c r="A612" s="82">
        <v>103060399</v>
      </c>
      <c r="B612" s="92" t="s">
        <v>684</v>
      </c>
      <c r="C612" s="83">
        <v>0</v>
      </c>
    </row>
    <row r="613" ht="19.5" customHeight="1" spans="1:3">
      <c r="A613" s="82">
        <v>1030604</v>
      </c>
      <c r="B613" s="140" t="s">
        <v>685</v>
      </c>
      <c r="C613" s="83">
        <f>C614</f>
        <v>0</v>
      </c>
    </row>
    <row r="614" ht="19.5" customHeight="1" spans="1:3">
      <c r="A614" s="82">
        <v>103060499</v>
      </c>
      <c r="B614" s="92" t="s">
        <v>686</v>
      </c>
      <c r="C614" s="83">
        <v>0</v>
      </c>
    </row>
    <row r="615" ht="19.5" customHeight="1" spans="1:3">
      <c r="A615" s="82">
        <v>1030605</v>
      </c>
      <c r="B615" s="140" t="s">
        <v>687</v>
      </c>
      <c r="C615" s="83">
        <v>0</v>
      </c>
    </row>
    <row r="616" ht="19.5" customHeight="1" spans="1:3">
      <c r="A616" s="82">
        <v>1030606</v>
      </c>
      <c r="B616" s="140" t="s">
        <v>688</v>
      </c>
      <c r="C616" s="83">
        <f>SUM(C617:C619)</f>
        <v>0</v>
      </c>
    </row>
    <row r="617" ht="19.5" customHeight="1" spans="1:3">
      <c r="A617" s="82">
        <v>103060601</v>
      </c>
      <c r="B617" s="92" t="s">
        <v>689</v>
      </c>
      <c r="C617" s="83">
        <v>0</v>
      </c>
    </row>
    <row r="618" ht="19.5" customHeight="1" spans="1:3">
      <c r="A618" s="82">
        <v>103060602</v>
      </c>
      <c r="B618" s="92" t="s">
        <v>690</v>
      </c>
      <c r="C618" s="83">
        <v>0</v>
      </c>
    </row>
    <row r="619" ht="19.5" customHeight="1" spans="1:3">
      <c r="A619" s="82">
        <v>103060699</v>
      </c>
      <c r="B619" s="92" t="s">
        <v>691</v>
      </c>
      <c r="C619" s="83">
        <v>0</v>
      </c>
    </row>
    <row r="620" ht="19.5" customHeight="1" spans="1:3">
      <c r="A620" s="82">
        <v>1030607</v>
      </c>
      <c r="B620" s="140" t="s">
        <v>692</v>
      </c>
      <c r="C620" s="83">
        <v>0</v>
      </c>
    </row>
    <row r="621" ht="19.5" customHeight="1" spans="1:3">
      <c r="A621" s="82">
        <v>1030699</v>
      </c>
      <c r="B621" s="140" t="s">
        <v>693</v>
      </c>
      <c r="C621" s="83">
        <v>0</v>
      </c>
    </row>
    <row r="622" ht="19.5" customHeight="1" spans="1:3">
      <c r="A622" s="82">
        <v>10307</v>
      </c>
      <c r="B622" s="140" t="s">
        <v>694</v>
      </c>
      <c r="C622" s="83">
        <f>SUM(C623,C626,C633:C635,C640,C646:C647,C650,C651,C654:C657,C662:C666,C669:C670,C674)</f>
        <v>5577</v>
      </c>
    </row>
    <row r="623" ht="19.5" customHeight="1" spans="1:3">
      <c r="A623" s="82">
        <v>1030701</v>
      </c>
      <c r="B623" s="140" t="s">
        <v>695</v>
      </c>
      <c r="C623" s="83">
        <f>SUM(C624:C625)</f>
        <v>0</v>
      </c>
    </row>
    <row r="624" ht="19.5" customHeight="1" spans="1:3">
      <c r="A624" s="82">
        <v>103070101</v>
      </c>
      <c r="B624" s="92" t="s">
        <v>696</v>
      </c>
      <c r="C624" s="83">
        <v>0</v>
      </c>
    </row>
    <row r="625" ht="19.5" customHeight="1" spans="1:3">
      <c r="A625" s="82">
        <v>103070102</v>
      </c>
      <c r="B625" s="92" t="s">
        <v>697</v>
      </c>
      <c r="C625" s="83">
        <v>0</v>
      </c>
    </row>
    <row r="626" ht="19.5" customHeight="1" spans="1:3">
      <c r="A626" s="82">
        <v>1030702</v>
      </c>
      <c r="B626" s="140" t="s">
        <v>698</v>
      </c>
      <c r="C626" s="83">
        <f>SUM(C627:C632)</f>
        <v>0</v>
      </c>
    </row>
    <row r="627" ht="19.5" customHeight="1" spans="1:3">
      <c r="A627" s="82">
        <v>103070201</v>
      </c>
      <c r="B627" s="92" t="s">
        <v>699</v>
      </c>
      <c r="C627" s="83">
        <v>0</v>
      </c>
    </row>
    <row r="628" ht="19.5" customHeight="1" spans="1:3">
      <c r="A628" s="82">
        <v>103070202</v>
      </c>
      <c r="B628" s="92" t="s">
        <v>700</v>
      </c>
      <c r="C628" s="83">
        <v>0</v>
      </c>
    </row>
    <row r="629" ht="19.5" customHeight="1" spans="1:3">
      <c r="A629" s="82">
        <v>103070203</v>
      </c>
      <c r="B629" s="92" t="s">
        <v>701</v>
      </c>
      <c r="C629" s="83">
        <v>0</v>
      </c>
    </row>
    <row r="630" ht="19.5" customHeight="1" spans="1:3">
      <c r="A630" s="82">
        <v>103070204</v>
      </c>
      <c r="B630" s="92" t="s">
        <v>702</v>
      </c>
      <c r="C630" s="83">
        <v>0</v>
      </c>
    </row>
    <row r="631" ht="19.5" customHeight="1" spans="1:3">
      <c r="A631" s="82">
        <v>103070205</v>
      </c>
      <c r="B631" s="92" t="s">
        <v>703</v>
      </c>
      <c r="C631" s="83">
        <v>0</v>
      </c>
    </row>
    <row r="632" ht="19.5" customHeight="1" spans="1:3">
      <c r="A632" s="82">
        <v>103070206</v>
      </c>
      <c r="B632" s="92" t="s">
        <v>704</v>
      </c>
      <c r="C632" s="83">
        <v>0</v>
      </c>
    </row>
    <row r="633" ht="19.5" customHeight="1" spans="1:3">
      <c r="A633" s="82">
        <v>1030703</v>
      </c>
      <c r="B633" s="140" t="s">
        <v>705</v>
      </c>
      <c r="C633" s="83">
        <v>0</v>
      </c>
    </row>
    <row r="634" ht="19.5" customHeight="1" spans="1:3">
      <c r="A634" s="82">
        <v>1030704</v>
      </c>
      <c r="B634" s="140" t="s">
        <v>706</v>
      </c>
      <c r="C634" s="83">
        <v>0</v>
      </c>
    </row>
    <row r="635" ht="19.5" customHeight="1" spans="1:3">
      <c r="A635" s="82">
        <v>1030705</v>
      </c>
      <c r="B635" s="140" t="s">
        <v>707</v>
      </c>
      <c r="C635" s="83">
        <f>SUM(C636:C639)</f>
        <v>483</v>
      </c>
    </row>
    <row r="636" ht="19.5" customHeight="1" spans="1:3">
      <c r="A636" s="82">
        <v>103070501</v>
      </c>
      <c r="B636" s="92" t="s">
        <v>708</v>
      </c>
      <c r="C636" s="83">
        <v>119</v>
      </c>
    </row>
    <row r="637" ht="19.5" customHeight="1" spans="1:3">
      <c r="A637" s="82">
        <v>103070502</v>
      </c>
      <c r="B637" s="92" t="s">
        <v>709</v>
      </c>
      <c r="C637" s="83">
        <v>0</v>
      </c>
    </row>
    <row r="638" ht="19.5" customHeight="1" spans="1:3">
      <c r="A638" s="82">
        <v>103070503</v>
      </c>
      <c r="B638" s="92" t="s">
        <v>710</v>
      </c>
      <c r="C638" s="83">
        <v>0</v>
      </c>
    </row>
    <row r="639" ht="19.5" customHeight="1" spans="1:3">
      <c r="A639" s="82">
        <v>103070599</v>
      </c>
      <c r="B639" s="92" t="s">
        <v>711</v>
      </c>
      <c r="C639" s="83">
        <v>364</v>
      </c>
    </row>
    <row r="640" ht="19.5" customHeight="1" spans="1:3">
      <c r="A640" s="82">
        <v>1030706</v>
      </c>
      <c r="B640" s="140" t="s">
        <v>712</v>
      </c>
      <c r="C640" s="83">
        <f>SUM(C641:C645)</f>
        <v>3879</v>
      </c>
    </row>
    <row r="641" ht="19.5" customHeight="1" spans="1:3">
      <c r="A641" s="82">
        <v>103070601</v>
      </c>
      <c r="B641" s="92" t="s">
        <v>713</v>
      </c>
      <c r="C641" s="83">
        <v>3158</v>
      </c>
    </row>
    <row r="642" ht="19.5" customHeight="1" spans="1:3">
      <c r="A642" s="82">
        <v>103070602</v>
      </c>
      <c r="B642" s="92" t="s">
        <v>714</v>
      </c>
      <c r="C642" s="83">
        <v>721</v>
      </c>
    </row>
    <row r="643" ht="19.5" customHeight="1" spans="1:3">
      <c r="A643" s="82">
        <v>103070603</v>
      </c>
      <c r="B643" s="92" t="s">
        <v>715</v>
      </c>
      <c r="C643" s="83">
        <v>0</v>
      </c>
    </row>
    <row r="644" ht="19.5" customHeight="1" spans="1:3">
      <c r="A644" s="82">
        <v>103070604</v>
      </c>
      <c r="B644" s="92" t="s">
        <v>716</v>
      </c>
      <c r="C644" s="83">
        <v>0</v>
      </c>
    </row>
    <row r="645" ht="19.5" customHeight="1" spans="1:3">
      <c r="A645" s="82">
        <v>103070699</v>
      </c>
      <c r="B645" s="92" t="s">
        <v>717</v>
      </c>
      <c r="C645" s="83">
        <v>0</v>
      </c>
    </row>
    <row r="646" ht="19.5" customHeight="1" spans="1:3">
      <c r="A646" s="82">
        <v>1030707</v>
      </c>
      <c r="B646" s="140" t="s">
        <v>718</v>
      </c>
      <c r="C646" s="83">
        <v>0</v>
      </c>
    </row>
    <row r="647" ht="19.5" customHeight="1" spans="1:3">
      <c r="A647" s="82">
        <v>1030708</v>
      </c>
      <c r="B647" s="140" t="s">
        <v>719</v>
      </c>
      <c r="C647" s="83">
        <f>SUM(C648:C649)</f>
        <v>0</v>
      </c>
    </row>
    <row r="648" ht="19.5" customHeight="1" spans="1:3">
      <c r="A648" s="82">
        <v>103070801</v>
      </c>
      <c r="B648" s="92" t="s">
        <v>720</v>
      </c>
      <c r="C648" s="83">
        <v>0</v>
      </c>
    </row>
    <row r="649" ht="19.5" customHeight="1" spans="1:3">
      <c r="A649" s="82">
        <v>103070802</v>
      </c>
      <c r="B649" s="92" t="s">
        <v>721</v>
      </c>
      <c r="C649" s="83">
        <v>0</v>
      </c>
    </row>
    <row r="650" ht="19.5" customHeight="1" spans="1:3">
      <c r="A650" s="82">
        <v>1030709</v>
      </c>
      <c r="B650" s="140" t="s">
        <v>722</v>
      </c>
      <c r="C650" s="83">
        <v>0</v>
      </c>
    </row>
    <row r="651" ht="19.5" customHeight="1" spans="1:3">
      <c r="A651" s="82">
        <v>1030710</v>
      </c>
      <c r="B651" s="140" t="s">
        <v>723</v>
      </c>
      <c r="C651" s="83">
        <f>C652+C653</f>
        <v>0</v>
      </c>
    </row>
    <row r="652" ht="19.5" customHeight="1" spans="1:3">
      <c r="A652" s="82">
        <v>103071001</v>
      </c>
      <c r="B652" s="92" t="s">
        <v>724</v>
      </c>
      <c r="C652" s="83">
        <v>0</v>
      </c>
    </row>
    <row r="653" ht="19.5" customHeight="1" spans="1:3">
      <c r="A653" s="82">
        <v>103071002</v>
      </c>
      <c r="B653" s="92" t="s">
        <v>725</v>
      </c>
      <c r="C653" s="83">
        <v>0</v>
      </c>
    </row>
    <row r="654" ht="19.5" customHeight="1" spans="1:3">
      <c r="A654" s="82">
        <v>1030711</v>
      </c>
      <c r="B654" s="140" t="s">
        <v>726</v>
      </c>
      <c r="C654" s="83">
        <v>0</v>
      </c>
    </row>
    <row r="655" ht="19.5" customHeight="1" spans="1:3">
      <c r="A655" s="82">
        <v>1030712</v>
      </c>
      <c r="B655" s="140" t="s">
        <v>727</v>
      </c>
      <c r="C655" s="83">
        <v>0</v>
      </c>
    </row>
    <row r="656" ht="19.5" customHeight="1" spans="1:3">
      <c r="A656" s="82">
        <v>1030713</v>
      </c>
      <c r="B656" s="140" t="s">
        <v>728</v>
      </c>
      <c r="C656" s="83">
        <v>0</v>
      </c>
    </row>
    <row r="657" ht="19.5" customHeight="1" spans="1:3">
      <c r="A657" s="82">
        <v>1030714</v>
      </c>
      <c r="B657" s="140" t="s">
        <v>729</v>
      </c>
      <c r="C657" s="83">
        <f>SUM(C658:C661)</f>
        <v>478</v>
      </c>
    </row>
    <row r="658" ht="19.5" customHeight="1" spans="1:3">
      <c r="A658" s="82">
        <v>103071401</v>
      </c>
      <c r="B658" s="92" t="s">
        <v>730</v>
      </c>
      <c r="C658" s="83">
        <v>0</v>
      </c>
    </row>
    <row r="659" ht="19.5" customHeight="1" spans="1:3">
      <c r="A659" s="82">
        <v>103071402</v>
      </c>
      <c r="B659" s="92" t="s">
        <v>731</v>
      </c>
      <c r="C659" s="83">
        <v>0</v>
      </c>
    </row>
    <row r="660" ht="19.5" customHeight="1" spans="1:3">
      <c r="A660" s="82">
        <v>103071404</v>
      </c>
      <c r="B660" s="92" t="s">
        <v>732</v>
      </c>
      <c r="C660" s="83">
        <v>478</v>
      </c>
    </row>
    <row r="661" ht="19.5" customHeight="1" spans="1:3">
      <c r="A661" s="82">
        <v>103071405</v>
      </c>
      <c r="B661" s="92" t="s">
        <v>733</v>
      </c>
      <c r="C661" s="83">
        <v>0</v>
      </c>
    </row>
    <row r="662" ht="19.5" customHeight="1" spans="1:3">
      <c r="A662" s="82">
        <v>1030715</v>
      </c>
      <c r="B662" s="140" t="s">
        <v>734</v>
      </c>
      <c r="C662" s="83">
        <v>76</v>
      </c>
    </row>
    <row r="663" ht="19.5" customHeight="1" spans="1:3">
      <c r="A663" s="82">
        <v>1030716</v>
      </c>
      <c r="B663" s="140" t="s">
        <v>735</v>
      </c>
      <c r="C663" s="83">
        <v>0</v>
      </c>
    </row>
    <row r="664" ht="19.5" customHeight="1" spans="1:3">
      <c r="A664" s="82">
        <v>1030717</v>
      </c>
      <c r="B664" s="140" t="s">
        <v>736</v>
      </c>
      <c r="C664" s="83">
        <v>0</v>
      </c>
    </row>
    <row r="665" ht="19.5" customHeight="1" spans="1:3">
      <c r="A665" s="82">
        <v>1030718</v>
      </c>
      <c r="B665" s="140" t="s">
        <v>737</v>
      </c>
      <c r="C665" s="83">
        <v>0</v>
      </c>
    </row>
    <row r="666" ht="19.5" customHeight="1" spans="1:3">
      <c r="A666" s="82">
        <v>1030719</v>
      </c>
      <c r="B666" s="140" t="s">
        <v>738</v>
      </c>
      <c r="C666" s="83">
        <f>C667+C668</f>
        <v>134</v>
      </c>
    </row>
    <row r="667" ht="19.5" customHeight="1" spans="1:3">
      <c r="A667" s="82">
        <v>103071901</v>
      </c>
      <c r="B667" s="92" t="s">
        <v>739</v>
      </c>
      <c r="C667" s="83">
        <v>0</v>
      </c>
    </row>
    <row r="668" ht="19.5" customHeight="1" spans="1:3">
      <c r="A668" s="82">
        <v>103071999</v>
      </c>
      <c r="B668" s="92" t="s">
        <v>740</v>
      </c>
      <c r="C668" s="83">
        <v>134</v>
      </c>
    </row>
    <row r="669" ht="19.5" customHeight="1" spans="1:3">
      <c r="A669" s="82">
        <v>1030720</v>
      </c>
      <c r="B669" s="140" t="s">
        <v>741</v>
      </c>
      <c r="C669" s="83">
        <v>0</v>
      </c>
    </row>
    <row r="670" ht="19.5" customHeight="1" spans="1:3">
      <c r="A670" s="82">
        <v>1030721</v>
      </c>
      <c r="B670" s="140" t="s">
        <v>742</v>
      </c>
      <c r="C670" s="83">
        <f>SUM(C671:C673)</f>
        <v>0</v>
      </c>
    </row>
    <row r="671" ht="19.5" customHeight="1" spans="1:3">
      <c r="A671" s="82">
        <v>103072101</v>
      </c>
      <c r="B671" s="92" t="s">
        <v>743</v>
      </c>
      <c r="C671" s="83">
        <v>0</v>
      </c>
    </row>
    <row r="672" ht="19.5" customHeight="1" spans="1:3">
      <c r="A672" s="82">
        <v>103072102</v>
      </c>
      <c r="B672" s="92" t="s">
        <v>744</v>
      </c>
      <c r="C672" s="83">
        <v>0</v>
      </c>
    </row>
    <row r="673" ht="19.5" customHeight="1" spans="1:3">
      <c r="A673" s="82">
        <v>103072199</v>
      </c>
      <c r="B673" s="92" t="s">
        <v>745</v>
      </c>
      <c r="C673" s="83">
        <v>0</v>
      </c>
    </row>
    <row r="674" ht="19.5" customHeight="1" spans="1:3">
      <c r="A674" s="82">
        <v>1030799</v>
      </c>
      <c r="B674" s="140" t="s">
        <v>746</v>
      </c>
      <c r="C674" s="83">
        <v>527</v>
      </c>
    </row>
    <row r="675" ht="19.5" customHeight="1" spans="1:3">
      <c r="A675" s="82">
        <v>10308</v>
      </c>
      <c r="B675" s="140" t="s">
        <v>747</v>
      </c>
      <c r="C675" s="83">
        <f>C676+C677</f>
        <v>715</v>
      </c>
    </row>
    <row r="676" ht="19.5" customHeight="1" spans="1:3">
      <c r="A676" s="82">
        <v>1030801</v>
      </c>
      <c r="B676" s="140" t="s">
        <v>748</v>
      </c>
      <c r="C676" s="83">
        <v>0</v>
      </c>
    </row>
    <row r="677" ht="19.5" customHeight="1" spans="1:3">
      <c r="A677" s="82">
        <v>1030802</v>
      </c>
      <c r="B677" s="140" t="s">
        <v>749</v>
      </c>
      <c r="C677" s="83">
        <v>715</v>
      </c>
    </row>
    <row r="678" ht="19.5" customHeight="1" spans="1:3">
      <c r="A678" s="82">
        <v>10309</v>
      </c>
      <c r="B678" s="140" t="s">
        <v>750</v>
      </c>
      <c r="C678" s="83">
        <f>SUM(C679:C683)</f>
        <v>0</v>
      </c>
    </row>
    <row r="679" ht="19.5" customHeight="1" spans="1:3">
      <c r="A679" s="82">
        <v>1030901</v>
      </c>
      <c r="B679" s="140" t="s">
        <v>751</v>
      </c>
      <c r="C679" s="83">
        <v>0</v>
      </c>
    </row>
    <row r="680" ht="19.5" customHeight="1" spans="1:3">
      <c r="A680" s="82">
        <v>1030902</v>
      </c>
      <c r="B680" s="140" t="s">
        <v>752</v>
      </c>
      <c r="C680" s="83">
        <v>0</v>
      </c>
    </row>
    <row r="681" ht="19.5" customHeight="1" spans="1:3">
      <c r="A681" s="82">
        <v>1030903</v>
      </c>
      <c r="B681" s="140" t="s">
        <v>753</v>
      </c>
      <c r="C681" s="83">
        <v>0</v>
      </c>
    </row>
    <row r="682" ht="19.5" customHeight="1" spans="1:3">
      <c r="A682" s="82">
        <v>1030904</v>
      </c>
      <c r="B682" s="140" t="s">
        <v>754</v>
      </c>
      <c r="C682" s="83">
        <v>0</v>
      </c>
    </row>
    <row r="683" ht="19.5" customHeight="1" spans="1:3">
      <c r="A683" s="82">
        <v>1030999</v>
      </c>
      <c r="B683" s="140" t="s">
        <v>755</v>
      </c>
      <c r="C683" s="83">
        <v>0</v>
      </c>
    </row>
    <row r="684" ht="19.5" customHeight="1" spans="1:3">
      <c r="A684" s="82">
        <v>10399</v>
      </c>
      <c r="B684" s="140" t="s">
        <v>756</v>
      </c>
      <c r="C684" s="83">
        <f>SUM(C685:C692)</f>
        <v>2171</v>
      </c>
    </row>
    <row r="685" ht="19.5" customHeight="1" spans="1:3">
      <c r="A685" s="82">
        <v>1039904</v>
      </c>
      <c r="B685" s="140" t="s">
        <v>757</v>
      </c>
      <c r="C685" s="83">
        <v>0</v>
      </c>
    </row>
    <row r="686" ht="19.5" customHeight="1" spans="1:3">
      <c r="A686" s="82">
        <v>1039907</v>
      </c>
      <c r="B686" s="140" t="s">
        <v>758</v>
      </c>
      <c r="C686" s="83">
        <v>0</v>
      </c>
    </row>
    <row r="687" ht="19.5" customHeight="1" spans="1:3">
      <c r="A687" s="82">
        <v>1039908</v>
      </c>
      <c r="B687" s="140" t="s">
        <v>759</v>
      </c>
      <c r="C687" s="83">
        <v>0</v>
      </c>
    </row>
    <row r="688" ht="19.5" customHeight="1" spans="1:3">
      <c r="A688" s="82">
        <v>1039912</v>
      </c>
      <c r="B688" s="140" t="s">
        <v>760</v>
      </c>
      <c r="C688" s="83">
        <v>0</v>
      </c>
    </row>
    <row r="689" ht="19.5" customHeight="1" spans="1:3">
      <c r="A689" s="82">
        <v>1039913</v>
      </c>
      <c r="B689" s="140" t="s">
        <v>761</v>
      </c>
      <c r="C689" s="91">
        <v>0</v>
      </c>
    </row>
    <row r="690" ht="19.5" customHeight="1" spans="1:3">
      <c r="A690" s="82">
        <v>1039914</v>
      </c>
      <c r="B690" s="140" t="s">
        <v>762</v>
      </c>
      <c r="C690" s="83">
        <v>0</v>
      </c>
    </row>
    <row r="691" ht="19.5" customHeight="1" spans="1:3">
      <c r="A691" s="82">
        <v>1039915</v>
      </c>
      <c r="B691" s="140" t="s">
        <v>763</v>
      </c>
      <c r="C691" s="100">
        <v>0</v>
      </c>
    </row>
    <row r="692" ht="19.5" customHeight="1" spans="1:3">
      <c r="A692" s="82">
        <v>1039999</v>
      </c>
      <c r="B692" s="140" t="s">
        <v>764</v>
      </c>
      <c r="C692" s="83">
        <v>2171</v>
      </c>
    </row>
  </sheetData>
  <mergeCells count="2">
    <mergeCell ref="A1:C1"/>
    <mergeCell ref="A2:C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9" sqref="B9"/>
    </sheetView>
  </sheetViews>
  <sheetFormatPr defaultColWidth="9" defaultRowHeight="14.25" outlineLevelCol="1"/>
  <cols>
    <col min="1" max="2" width="43.375" style="89" customWidth="1"/>
    <col min="3" max="16384" width="9" style="89"/>
  </cols>
  <sheetData>
    <row r="1" ht="56.25" customHeight="1" spans="1:2">
      <c r="A1" s="134" t="s">
        <v>765</v>
      </c>
      <c r="B1" s="134"/>
    </row>
    <row r="2" ht="27.75" customHeight="1" spans="2:2">
      <c r="B2" s="135" t="s">
        <v>25</v>
      </c>
    </row>
    <row r="3" s="19" customFormat="1" ht="30" customHeight="1" spans="1:2">
      <c r="A3" s="136" t="s">
        <v>97</v>
      </c>
      <c r="B3" s="136" t="s">
        <v>29</v>
      </c>
    </row>
    <row r="4" s="19" customFormat="1" ht="30" customHeight="1" spans="1:2">
      <c r="A4" s="137" t="s">
        <v>766</v>
      </c>
      <c r="B4" s="137">
        <v>664746</v>
      </c>
    </row>
    <row r="5" s="19" customFormat="1" ht="30" customHeight="1" spans="1:2">
      <c r="A5" s="137" t="s">
        <v>767</v>
      </c>
      <c r="B5" s="137">
        <v>7170</v>
      </c>
    </row>
    <row r="6" s="19" customFormat="1" ht="30" customHeight="1" spans="1:2">
      <c r="A6" s="137" t="s">
        <v>768</v>
      </c>
      <c r="B6" s="137"/>
    </row>
    <row r="7" s="19" customFormat="1" ht="30" customHeight="1" spans="1:2">
      <c r="A7" s="137" t="s">
        <v>769</v>
      </c>
      <c r="B7" s="137">
        <v>7170</v>
      </c>
    </row>
    <row r="8" s="19" customFormat="1" ht="30" customHeight="1" spans="1:2">
      <c r="A8" s="137" t="s">
        <v>770</v>
      </c>
      <c r="B8" s="137">
        <v>69557</v>
      </c>
    </row>
    <row r="9" s="19" customFormat="1" ht="30" customHeight="1" spans="1:2">
      <c r="A9" s="137" t="s">
        <v>771</v>
      </c>
      <c r="B9" s="137">
        <v>23607</v>
      </c>
    </row>
    <row r="10" s="19" customFormat="1" ht="30" customHeight="1" spans="1:2">
      <c r="A10" s="132" t="s">
        <v>772</v>
      </c>
      <c r="B10" s="137">
        <v>765080</v>
      </c>
    </row>
  </sheetData>
  <mergeCells count="1">
    <mergeCell ref="A1:B1"/>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C43"/>
  <sheetViews>
    <sheetView topLeftCell="A26" workbookViewId="0">
      <selection activeCell="B37" sqref="B37"/>
    </sheetView>
  </sheetViews>
  <sheetFormatPr defaultColWidth="9" defaultRowHeight="14.25" outlineLevelCol="2"/>
  <cols>
    <col min="1" max="1" width="8.5" customWidth="1"/>
    <col min="2" max="2" width="44.25" customWidth="1"/>
    <col min="3" max="3" width="32.625" customWidth="1"/>
  </cols>
  <sheetData>
    <row r="1" ht="36" customHeight="1" spans="1:3">
      <c r="A1" s="79" t="s">
        <v>773</v>
      </c>
      <c r="B1" s="79"/>
      <c r="C1" s="79"/>
    </row>
    <row r="2" spans="1:3">
      <c r="A2" s="128" t="s">
        <v>25</v>
      </c>
      <c r="B2" s="128"/>
      <c r="C2" s="128"/>
    </row>
    <row r="3" ht="30.75" customHeight="1" spans="1:3">
      <c r="A3" s="81" t="s">
        <v>107</v>
      </c>
      <c r="B3" s="81" t="s">
        <v>108</v>
      </c>
      <c r="C3" s="81" t="s">
        <v>774</v>
      </c>
    </row>
    <row r="4" ht="24.75" customHeight="1" spans="1:3">
      <c r="A4" s="82">
        <v>201</v>
      </c>
      <c r="B4" s="116" t="s">
        <v>775</v>
      </c>
      <c r="C4" s="83">
        <v>60400</v>
      </c>
    </row>
    <row r="5" ht="24.75" customHeight="1" spans="1:3">
      <c r="A5" s="82">
        <v>202</v>
      </c>
      <c r="B5" s="116" t="s">
        <v>776</v>
      </c>
      <c r="C5" s="83">
        <v>0</v>
      </c>
    </row>
    <row r="6" ht="24.75" customHeight="1" spans="1:3">
      <c r="A6" s="82">
        <v>203</v>
      </c>
      <c r="B6" s="116" t="s">
        <v>777</v>
      </c>
      <c r="C6" s="83">
        <v>684</v>
      </c>
    </row>
    <row r="7" ht="24.75" customHeight="1" spans="1:3">
      <c r="A7" s="82">
        <v>204</v>
      </c>
      <c r="B7" s="116" t="s">
        <v>778</v>
      </c>
      <c r="C7" s="83">
        <v>20542</v>
      </c>
    </row>
    <row r="8" ht="24.75" customHeight="1" spans="1:3">
      <c r="A8" s="82">
        <v>205</v>
      </c>
      <c r="B8" s="116" t="s">
        <v>779</v>
      </c>
      <c r="C8" s="83">
        <v>165010</v>
      </c>
    </row>
    <row r="9" ht="24.75" customHeight="1" spans="1:3">
      <c r="A9" s="82">
        <v>206</v>
      </c>
      <c r="B9" s="116" t="s">
        <v>780</v>
      </c>
      <c r="C9" s="83">
        <v>2183</v>
      </c>
    </row>
    <row r="10" ht="24.75" customHeight="1" spans="1:3">
      <c r="A10" s="82">
        <v>207</v>
      </c>
      <c r="B10" s="116" t="s">
        <v>781</v>
      </c>
      <c r="C10" s="83">
        <v>8913</v>
      </c>
    </row>
    <row r="11" ht="24.75" customHeight="1" spans="1:3">
      <c r="A11" s="82">
        <v>208</v>
      </c>
      <c r="B11" s="116" t="s">
        <v>782</v>
      </c>
      <c r="C11" s="83">
        <v>92372</v>
      </c>
    </row>
    <row r="12" ht="24.75" customHeight="1" spans="1:3">
      <c r="A12" s="82">
        <v>210</v>
      </c>
      <c r="B12" s="116" t="s">
        <v>783</v>
      </c>
      <c r="C12" s="83">
        <v>100420</v>
      </c>
    </row>
    <row r="13" ht="24.75" customHeight="1" spans="1:3">
      <c r="A13" s="82">
        <v>211</v>
      </c>
      <c r="B13" s="116" t="s">
        <v>784</v>
      </c>
      <c r="C13" s="83">
        <v>5146</v>
      </c>
    </row>
    <row r="14" ht="24.75" customHeight="1" spans="1:3">
      <c r="A14" s="82">
        <v>212</v>
      </c>
      <c r="B14" s="116" t="s">
        <v>785</v>
      </c>
      <c r="C14" s="83">
        <v>17606</v>
      </c>
    </row>
    <row r="15" ht="24.75" customHeight="1" spans="1:3">
      <c r="A15" s="82">
        <v>213</v>
      </c>
      <c r="B15" s="116" t="s">
        <v>786</v>
      </c>
      <c r="C15" s="83">
        <v>130633</v>
      </c>
    </row>
    <row r="16" ht="24.75" customHeight="1" spans="1:3">
      <c r="A16" s="82">
        <v>214</v>
      </c>
      <c r="B16" s="116" t="s">
        <v>787</v>
      </c>
      <c r="C16" s="83">
        <v>23814</v>
      </c>
    </row>
    <row r="17" ht="24.75" customHeight="1" spans="1:3">
      <c r="A17" s="82">
        <v>215</v>
      </c>
      <c r="B17" s="116" t="s">
        <v>788</v>
      </c>
      <c r="C17" s="83">
        <v>7118</v>
      </c>
    </row>
    <row r="18" ht="24.75" customHeight="1" spans="1:3">
      <c r="A18" s="82">
        <v>216</v>
      </c>
      <c r="B18" s="116" t="s">
        <v>789</v>
      </c>
      <c r="C18" s="83">
        <v>938</v>
      </c>
    </row>
    <row r="19" ht="24.75" customHeight="1" spans="1:3">
      <c r="A19" s="82">
        <v>217</v>
      </c>
      <c r="B19" s="116" t="s">
        <v>790</v>
      </c>
      <c r="C19" s="83">
        <v>665</v>
      </c>
    </row>
    <row r="20" ht="24.75" customHeight="1" spans="1:3">
      <c r="A20" s="82">
        <v>219</v>
      </c>
      <c r="B20" s="116" t="s">
        <v>791</v>
      </c>
      <c r="C20" s="83">
        <v>0</v>
      </c>
    </row>
    <row r="21" ht="24.75" customHeight="1" spans="1:3">
      <c r="A21" s="82">
        <v>220</v>
      </c>
      <c r="B21" s="116" t="s">
        <v>792</v>
      </c>
      <c r="C21" s="83">
        <v>8051</v>
      </c>
    </row>
    <row r="22" ht="24.75" customHeight="1" spans="1:3">
      <c r="A22" s="82">
        <v>221</v>
      </c>
      <c r="B22" s="116" t="s">
        <v>793</v>
      </c>
      <c r="C22" s="83">
        <v>4618</v>
      </c>
    </row>
    <row r="23" ht="24.75" customHeight="1" spans="1:3">
      <c r="A23" s="82">
        <v>222</v>
      </c>
      <c r="B23" s="116" t="s">
        <v>794</v>
      </c>
      <c r="C23" s="83">
        <v>2725</v>
      </c>
    </row>
    <row r="24" ht="24.75" customHeight="1" spans="1:3">
      <c r="A24" s="82">
        <v>224</v>
      </c>
      <c r="B24" s="116" t="s">
        <v>795</v>
      </c>
      <c r="C24" s="83">
        <v>3220</v>
      </c>
    </row>
    <row r="25" ht="24.75" customHeight="1" spans="1:3">
      <c r="A25" s="82">
        <v>229</v>
      </c>
      <c r="B25" s="116" t="s">
        <v>796</v>
      </c>
      <c r="C25" s="83">
        <v>9688</v>
      </c>
    </row>
    <row r="26" ht="24.75" customHeight="1" spans="1:3">
      <c r="A26" s="82"/>
      <c r="B26" s="132" t="s">
        <v>797</v>
      </c>
      <c r="C26" s="83">
        <v>664746</v>
      </c>
    </row>
    <row r="27" ht="24.75" customHeight="1" spans="1:3">
      <c r="A27" s="82"/>
      <c r="B27" s="116" t="s">
        <v>798</v>
      </c>
      <c r="C27" s="83">
        <v>0</v>
      </c>
    </row>
    <row r="28" ht="24.75" customHeight="1" spans="1:3">
      <c r="A28" s="82"/>
      <c r="B28" s="116" t="s">
        <v>799</v>
      </c>
      <c r="C28" s="83">
        <v>0</v>
      </c>
    </row>
    <row r="29" ht="24.75" customHeight="1" spans="1:3">
      <c r="A29" s="82"/>
      <c r="B29" s="116" t="s">
        <v>800</v>
      </c>
      <c r="C29" s="83">
        <v>0</v>
      </c>
    </row>
    <row r="30" ht="24.75" customHeight="1" spans="1:3">
      <c r="A30" s="82"/>
      <c r="B30" s="116" t="s">
        <v>80</v>
      </c>
      <c r="C30" s="83">
        <v>7170</v>
      </c>
    </row>
    <row r="31" ht="24.75" customHeight="1" spans="1:3">
      <c r="A31" s="82"/>
      <c r="B31" s="116" t="s">
        <v>82</v>
      </c>
      <c r="C31" s="83">
        <v>0</v>
      </c>
    </row>
    <row r="32" ht="24.75" customHeight="1" spans="1:3">
      <c r="A32" s="82"/>
      <c r="B32" s="116" t="s">
        <v>84</v>
      </c>
      <c r="C32" s="83">
        <v>69557</v>
      </c>
    </row>
    <row r="33" ht="24.75" customHeight="1" spans="1:3">
      <c r="A33" s="82"/>
      <c r="B33" s="116" t="s">
        <v>801</v>
      </c>
      <c r="C33" s="83">
        <v>0</v>
      </c>
    </row>
    <row r="34" ht="24.75" customHeight="1" spans="1:3">
      <c r="A34" s="82"/>
      <c r="B34" s="116" t="s">
        <v>86</v>
      </c>
      <c r="C34" s="83">
        <v>0</v>
      </c>
    </row>
    <row r="35" ht="24.75" customHeight="1" spans="1:3">
      <c r="A35" s="82"/>
      <c r="B35" s="116" t="s">
        <v>802</v>
      </c>
      <c r="C35" s="83">
        <v>0</v>
      </c>
    </row>
    <row r="36" ht="24.75" customHeight="1" spans="1:3">
      <c r="A36" s="82"/>
      <c r="B36" s="116" t="s">
        <v>803</v>
      </c>
      <c r="C36" s="83">
        <v>0</v>
      </c>
    </row>
    <row r="37" ht="24.75" customHeight="1" spans="1:3">
      <c r="A37" s="82"/>
      <c r="B37" s="116" t="s">
        <v>804</v>
      </c>
      <c r="C37" s="83">
        <v>0</v>
      </c>
    </row>
    <row r="38" ht="24.75" customHeight="1" spans="1:3">
      <c r="A38" s="82"/>
      <c r="B38" s="116" t="s">
        <v>791</v>
      </c>
      <c r="C38" s="83">
        <v>0</v>
      </c>
    </row>
    <row r="39" ht="24.75" customHeight="1" spans="1:3">
      <c r="A39" s="82"/>
      <c r="B39" s="116" t="s">
        <v>805</v>
      </c>
      <c r="C39" s="83">
        <v>0</v>
      </c>
    </row>
    <row r="40" ht="24.75" customHeight="1" spans="1:3">
      <c r="A40" s="82"/>
      <c r="B40" s="116" t="s">
        <v>806</v>
      </c>
      <c r="C40" s="83">
        <v>0</v>
      </c>
    </row>
    <row r="41" ht="24.75" customHeight="1" spans="1:3">
      <c r="A41" s="82"/>
      <c r="B41" s="116" t="s">
        <v>807</v>
      </c>
      <c r="C41" s="83">
        <v>0</v>
      </c>
    </row>
    <row r="42" ht="24.75" customHeight="1" spans="1:3">
      <c r="A42" s="82"/>
      <c r="B42" s="116" t="s">
        <v>88</v>
      </c>
      <c r="C42" s="83">
        <v>23607</v>
      </c>
    </row>
    <row r="43" ht="24.75" customHeight="1" spans="1:3">
      <c r="A43" s="82"/>
      <c r="B43" s="133" t="s">
        <v>772</v>
      </c>
      <c r="C43" s="83">
        <v>765080</v>
      </c>
    </row>
  </sheetData>
  <mergeCells count="2">
    <mergeCell ref="A1:C1"/>
    <mergeCell ref="A2:C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1296"/>
  <sheetViews>
    <sheetView workbookViewId="0">
      <selection activeCell="B278" sqref="B278"/>
    </sheetView>
  </sheetViews>
  <sheetFormatPr defaultColWidth="9" defaultRowHeight="14.25" outlineLevelCol="2"/>
  <cols>
    <col min="1" max="1" width="13.875" customWidth="1"/>
    <col min="2" max="2" width="44.25" customWidth="1"/>
    <col min="3" max="3" width="32.625" customWidth="1"/>
  </cols>
  <sheetData>
    <row r="1" ht="22.5" spans="1:3">
      <c r="A1" s="79" t="s">
        <v>808</v>
      </c>
      <c r="B1" s="79"/>
      <c r="C1" s="79"/>
    </row>
    <row r="2" spans="1:3">
      <c r="A2" s="128" t="s">
        <v>25</v>
      </c>
      <c r="B2" s="128"/>
      <c r="C2" s="128"/>
    </row>
    <row r="3" ht="18.75" customHeight="1" spans="1:3">
      <c r="A3" s="81" t="s">
        <v>107</v>
      </c>
      <c r="B3" s="81" t="s">
        <v>108</v>
      </c>
      <c r="C3" s="81" t="s">
        <v>774</v>
      </c>
    </row>
    <row r="4" ht="18.75" customHeight="1" spans="1:3">
      <c r="A4" s="82"/>
      <c r="B4" s="81" t="s">
        <v>809</v>
      </c>
      <c r="C4" s="83" t="e">
        <f>SUM(C5,C234,C274,C275,C365,C417,C473,C530,C656,C728,C807,C830,C941,C1005,C1069,C1089,C1119,C1129,C1174,C1194,C1238,C1294,#REF!,#REF!)</f>
        <v>#REF!</v>
      </c>
    </row>
    <row r="5" ht="18.75" customHeight="1" spans="1:3">
      <c r="A5" s="82">
        <v>201</v>
      </c>
      <c r="B5" s="116" t="s">
        <v>775</v>
      </c>
      <c r="C5" s="83">
        <f>SUM(C6+C18+C27+C38+C49+C60+C71+C79+C88+C101+C110+C121+C133+C140+C148+C154+C161+C168+C175+C182+C189+C197+C203+C209+C216+C231)</f>
        <v>60400</v>
      </c>
    </row>
    <row r="6" ht="18.75" customHeight="1" spans="1:3">
      <c r="A6" s="82">
        <v>20101</v>
      </c>
      <c r="B6" s="116" t="s">
        <v>810</v>
      </c>
      <c r="C6" s="83">
        <f>SUM(C7:C17)</f>
        <v>1608</v>
      </c>
    </row>
    <row r="7" ht="18.75" customHeight="1" spans="1:3">
      <c r="A7" s="82">
        <v>2010101</v>
      </c>
      <c r="B7" s="82" t="s">
        <v>811</v>
      </c>
      <c r="C7" s="83">
        <v>790</v>
      </c>
    </row>
    <row r="8" ht="18.75" customHeight="1" spans="1:3">
      <c r="A8" s="82">
        <v>2010102</v>
      </c>
      <c r="B8" s="82" t="s">
        <v>812</v>
      </c>
      <c r="C8" s="91">
        <v>298</v>
      </c>
    </row>
    <row r="9" ht="18.75" customHeight="1" spans="1:3">
      <c r="A9" s="82">
        <v>2010103</v>
      </c>
      <c r="B9" s="92" t="s">
        <v>813</v>
      </c>
      <c r="C9" s="83">
        <v>0</v>
      </c>
    </row>
    <row r="10" ht="18.75" customHeight="1" spans="1:3">
      <c r="A10" s="82">
        <v>2010104</v>
      </c>
      <c r="B10" s="82" t="s">
        <v>814</v>
      </c>
      <c r="C10" s="100">
        <v>145</v>
      </c>
    </row>
    <row r="11" ht="18.75" customHeight="1" spans="1:3">
      <c r="A11" s="82">
        <v>2010105</v>
      </c>
      <c r="B11" s="82" t="s">
        <v>815</v>
      </c>
      <c r="C11" s="83">
        <v>0</v>
      </c>
    </row>
    <row r="12" ht="18.75" customHeight="1" spans="1:3">
      <c r="A12" s="82">
        <v>2010106</v>
      </c>
      <c r="B12" s="82" t="s">
        <v>816</v>
      </c>
      <c r="C12" s="83">
        <v>0</v>
      </c>
    </row>
    <row r="13" ht="18.75" customHeight="1" spans="1:3">
      <c r="A13" s="82">
        <v>2010107</v>
      </c>
      <c r="B13" s="82" t="s">
        <v>817</v>
      </c>
      <c r="C13" s="83">
        <v>0</v>
      </c>
    </row>
    <row r="14" ht="18.75" customHeight="1" spans="1:3">
      <c r="A14" s="82">
        <v>2010108</v>
      </c>
      <c r="B14" s="82" t="s">
        <v>818</v>
      </c>
      <c r="C14" s="83">
        <v>0</v>
      </c>
    </row>
    <row r="15" ht="18.75" customHeight="1" spans="1:3">
      <c r="A15" s="82">
        <v>2010109</v>
      </c>
      <c r="B15" s="82" t="s">
        <v>819</v>
      </c>
      <c r="C15" s="83">
        <v>0</v>
      </c>
    </row>
    <row r="16" ht="18.75" customHeight="1" spans="1:3">
      <c r="A16" s="82">
        <v>2010150</v>
      </c>
      <c r="B16" s="82" t="s">
        <v>820</v>
      </c>
      <c r="C16" s="83">
        <v>0</v>
      </c>
    </row>
    <row r="17" ht="18.75" customHeight="1" spans="1:3">
      <c r="A17" s="82">
        <v>2010199</v>
      </c>
      <c r="B17" s="82" t="s">
        <v>821</v>
      </c>
      <c r="C17" s="83">
        <v>375</v>
      </c>
    </row>
    <row r="18" ht="18.75" customHeight="1" spans="1:3">
      <c r="A18" s="82">
        <v>20102</v>
      </c>
      <c r="B18" s="116" t="s">
        <v>822</v>
      </c>
      <c r="C18" s="83">
        <f>SUM(C19:C26)</f>
        <v>746</v>
      </c>
    </row>
    <row r="19" ht="18.75" customHeight="1" spans="1:3">
      <c r="A19" s="82">
        <v>2010201</v>
      </c>
      <c r="B19" s="82" t="s">
        <v>811</v>
      </c>
      <c r="C19" s="83">
        <v>382</v>
      </c>
    </row>
    <row r="20" ht="18.75" customHeight="1" spans="1:3">
      <c r="A20" s="82">
        <v>2010202</v>
      </c>
      <c r="B20" s="82" t="s">
        <v>812</v>
      </c>
      <c r="C20" s="83">
        <v>258</v>
      </c>
    </row>
    <row r="21" ht="18.75" customHeight="1" spans="1:3">
      <c r="A21" s="82">
        <v>2010203</v>
      </c>
      <c r="B21" s="82" t="s">
        <v>813</v>
      </c>
      <c r="C21" s="83">
        <v>0</v>
      </c>
    </row>
    <row r="22" ht="18.75" customHeight="1" spans="1:3">
      <c r="A22" s="82">
        <v>2010204</v>
      </c>
      <c r="B22" s="82" t="s">
        <v>823</v>
      </c>
      <c r="C22" s="83">
        <v>99</v>
      </c>
    </row>
    <row r="23" ht="18.75" customHeight="1" spans="1:3">
      <c r="A23" s="82">
        <v>2010205</v>
      </c>
      <c r="B23" s="82" t="s">
        <v>824</v>
      </c>
      <c r="C23" s="83">
        <v>0</v>
      </c>
    </row>
    <row r="24" ht="18.75" customHeight="1" spans="1:3">
      <c r="A24" s="82">
        <v>2010206</v>
      </c>
      <c r="B24" s="82" t="s">
        <v>825</v>
      </c>
      <c r="C24" s="83">
        <v>0</v>
      </c>
    </row>
    <row r="25" ht="18.75" customHeight="1" spans="1:3">
      <c r="A25" s="82">
        <v>2010250</v>
      </c>
      <c r="B25" s="82" t="s">
        <v>820</v>
      </c>
      <c r="C25" s="83">
        <v>0</v>
      </c>
    </row>
    <row r="26" ht="18.75" customHeight="1" spans="1:3">
      <c r="A26" s="82">
        <v>2010299</v>
      </c>
      <c r="B26" s="82" t="s">
        <v>826</v>
      </c>
      <c r="C26" s="83">
        <v>7</v>
      </c>
    </row>
    <row r="27" ht="18.75" customHeight="1" spans="1:3">
      <c r="A27" s="82">
        <v>20103</v>
      </c>
      <c r="B27" s="116" t="s">
        <v>827</v>
      </c>
      <c r="C27" s="83">
        <f>SUM(C28:C37)</f>
        <v>33644</v>
      </c>
    </row>
    <row r="28" ht="18.75" customHeight="1" spans="1:3">
      <c r="A28" s="82">
        <v>2010301</v>
      </c>
      <c r="B28" s="82" t="s">
        <v>811</v>
      </c>
      <c r="C28" s="83">
        <v>15678</v>
      </c>
    </row>
    <row r="29" ht="18.75" customHeight="1" spans="1:3">
      <c r="A29" s="82">
        <v>2010302</v>
      </c>
      <c r="B29" s="82" t="s">
        <v>812</v>
      </c>
      <c r="C29" s="83">
        <v>407</v>
      </c>
    </row>
    <row r="30" ht="18.75" customHeight="1" spans="1:3">
      <c r="A30" s="82">
        <v>2010303</v>
      </c>
      <c r="B30" s="82" t="s">
        <v>813</v>
      </c>
      <c r="C30" s="83">
        <v>1068</v>
      </c>
    </row>
    <row r="31" ht="18.75" customHeight="1" spans="1:3">
      <c r="A31" s="82">
        <v>2010304</v>
      </c>
      <c r="B31" s="82" t="s">
        <v>828</v>
      </c>
      <c r="C31" s="83">
        <v>0</v>
      </c>
    </row>
    <row r="32" ht="18.75" customHeight="1" spans="1:3">
      <c r="A32" s="82">
        <v>2010305</v>
      </c>
      <c r="B32" s="82" t="s">
        <v>829</v>
      </c>
      <c r="C32" s="83">
        <v>0</v>
      </c>
    </row>
    <row r="33" ht="18.75" customHeight="1" spans="1:3">
      <c r="A33" s="82">
        <v>2010306</v>
      </c>
      <c r="B33" s="82" t="s">
        <v>830</v>
      </c>
      <c r="C33" s="83">
        <v>0</v>
      </c>
    </row>
    <row r="34" ht="18.75" customHeight="1" spans="1:3">
      <c r="A34" s="82">
        <v>2010308</v>
      </c>
      <c r="B34" s="82" t="s">
        <v>831</v>
      </c>
      <c r="C34" s="83">
        <v>683</v>
      </c>
    </row>
    <row r="35" ht="18.75" customHeight="1" spans="1:3">
      <c r="A35" s="82">
        <v>2010309</v>
      </c>
      <c r="B35" s="82" t="s">
        <v>832</v>
      </c>
      <c r="C35" s="83">
        <v>0</v>
      </c>
    </row>
    <row r="36" ht="18.75" customHeight="1" spans="1:3">
      <c r="A36" s="82">
        <v>2010350</v>
      </c>
      <c r="B36" s="82" t="s">
        <v>820</v>
      </c>
      <c r="C36" s="83">
        <v>287</v>
      </c>
    </row>
    <row r="37" ht="18.75" customHeight="1" spans="1:3">
      <c r="A37" s="82">
        <v>2010399</v>
      </c>
      <c r="B37" s="82" t="s">
        <v>833</v>
      </c>
      <c r="C37" s="83">
        <v>15521</v>
      </c>
    </row>
    <row r="38" ht="18.75" customHeight="1" spans="1:3">
      <c r="A38" s="82">
        <v>20104</v>
      </c>
      <c r="B38" s="116" t="s">
        <v>834</v>
      </c>
      <c r="C38" s="83">
        <f>SUM(C39:C48)</f>
        <v>2772</v>
      </c>
    </row>
    <row r="39" ht="18.75" customHeight="1" spans="1:3">
      <c r="A39" s="82">
        <v>2010401</v>
      </c>
      <c r="B39" s="82" t="s">
        <v>811</v>
      </c>
      <c r="C39" s="83">
        <v>805</v>
      </c>
    </row>
    <row r="40" ht="18.75" customHeight="1" spans="1:3">
      <c r="A40" s="82">
        <v>2010402</v>
      </c>
      <c r="B40" s="82" t="s">
        <v>812</v>
      </c>
      <c r="C40" s="83">
        <v>75</v>
      </c>
    </row>
    <row r="41" ht="18.75" customHeight="1" spans="1:3">
      <c r="A41" s="82">
        <v>2010403</v>
      </c>
      <c r="B41" s="82" t="s">
        <v>813</v>
      </c>
      <c r="C41" s="83">
        <v>139</v>
      </c>
    </row>
    <row r="42" ht="18.75" customHeight="1" spans="1:3">
      <c r="A42" s="82">
        <v>2010404</v>
      </c>
      <c r="B42" s="82" t="s">
        <v>835</v>
      </c>
      <c r="C42" s="83">
        <v>0</v>
      </c>
    </row>
    <row r="43" ht="18.75" customHeight="1" spans="1:3">
      <c r="A43" s="82">
        <v>2010405</v>
      </c>
      <c r="B43" s="82" t="s">
        <v>836</v>
      </c>
      <c r="C43" s="83">
        <v>0</v>
      </c>
    </row>
    <row r="44" ht="18.75" customHeight="1" spans="1:3">
      <c r="A44" s="82">
        <v>2010406</v>
      </c>
      <c r="B44" s="82" t="s">
        <v>837</v>
      </c>
      <c r="C44" s="83">
        <v>0</v>
      </c>
    </row>
    <row r="45" ht="18.75" customHeight="1" spans="1:3">
      <c r="A45" s="82">
        <v>2010407</v>
      </c>
      <c r="B45" s="82" t="s">
        <v>838</v>
      </c>
      <c r="C45" s="83">
        <v>0</v>
      </c>
    </row>
    <row r="46" ht="18.75" customHeight="1" spans="1:3">
      <c r="A46" s="82">
        <v>2010408</v>
      </c>
      <c r="B46" s="82" t="s">
        <v>839</v>
      </c>
      <c r="C46" s="83">
        <v>0</v>
      </c>
    </row>
    <row r="47" ht="18.75" customHeight="1" spans="1:3">
      <c r="A47" s="82">
        <v>2010450</v>
      </c>
      <c r="B47" s="82" t="s">
        <v>820</v>
      </c>
      <c r="C47" s="83">
        <v>0</v>
      </c>
    </row>
    <row r="48" ht="18.75" customHeight="1" spans="1:3">
      <c r="A48" s="82">
        <v>2010499</v>
      </c>
      <c r="B48" s="82" t="s">
        <v>840</v>
      </c>
      <c r="C48" s="83">
        <v>1753</v>
      </c>
    </row>
    <row r="49" ht="18.75" customHeight="1" spans="1:3">
      <c r="A49" s="82">
        <v>20105</v>
      </c>
      <c r="B49" s="116" t="s">
        <v>841</v>
      </c>
      <c r="C49" s="83">
        <f>SUM(C50:C59)</f>
        <v>787</v>
      </c>
    </row>
    <row r="50" ht="18.75" customHeight="1" spans="1:3">
      <c r="A50" s="82">
        <v>2010501</v>
      </c>
      <c r="B50" s="82" t="s">
        <v>811</v>
      </c>
      <c r="C50" s="83">
        <v>305</v>
      </c>
    </row>
    <row r="51" ht="18.75" customHeight="1" spans="1:3">
      <c r="A51" s="82">
        <v>2010502</v>
      </c>
      <c r="B51" s="82" t="s">
        <v>812</v>
      </c>
      <c r="C51" s="83">
        <v>124</v>
      </c>
    </row>
    <row r="52" ht="18.75" customHeight="1" spans="1:3">
      <c r="A52" s="82">
        <v>2010503</v>
      </c>
      <c r="B52" s="82" t="s">
        <v>813</v>
      </c>
      <c r="C52" s="83">
        <v>0</v>
      </c>
    </row>
    <row r="53" ht="18.75" customHeight="1" spans="1:3">
      <c r="A53" s="82">
        <v>2010504</v>
      </c>
      <c r="B53" s="82" t="s">
        <v>842</v>
      </c>
      <c r="C53" s="83">
        <v>0</v>
      </c>
    </row>
    <row r="54" ht="18.75" customHeight="1" spans="1:3">
      <c r="A54" s="82">
        <v>2010505</v>
      </c>
      <c r="B54" s="82" t="s">
        <v>843</v>
      </c>
      <c r="C54" s="83">
        <v>210</v>
      </c>
    </row>
    <row r="55" ht="18.75" customHeight="1" spans="1:3">
      <c r="A55" s="82">
        <v>2010506</v>
      </c>
      <c r="B55" s="82" t="s">
        <v>844</v>
      </c>
      <c r="C55" s="83">
        <v>0</v>
      </c>
    </row>
    <row r="56" ht="18.75" customHeight="1" spans="1:3">
      <c r="A56" s="82">
        <v>2010507</v>
      </c>
      <c r="B56" s="82" t="s">
        <v>845</v>
      </c>
      <c r="C56" s="83">
        <v>0</v>
      </c>
    </row>
    <row r="57" ht="18.75" customHeight="1" spans="1:3">
      <c r="A57" s="82">
        <v>2010508</v>
      </c>
      <c r="B57" s="82" t="s">
        <v>846</v>
      </c>
      <c r="C57" s="83">
        <v>0</v>
      </c>
    </row>
    <row r="58" ht="18.75" customHeight="1" spans="1:3">
      <c r="A58" s="82">
        <v>2010550</v>
      </c>
      <c r="B58" s="82" t="s">
        <v>820</v>
      </c>
      <c r="C58" s="83">
        <v>0</v>
      </c>
    </row>
    <row r="59" ht="18.75" customHeight="1" spans="1:3">
      <c r="A59" s="82">
        <v>2010599</v>
      </c>
      <c r="B59" s="82" t="s">
        <v>847</v>
      </c>
      <c r="C59" s="83">
        <v>148</v>
      </c>
    </row>
    <row r="60" ht="18.75" customHeight="1" spans="1:3">
      <c r="A60" s="82">
        <v>20106</v>
      </c>
      <c r="B60" s="116" t="s">
        <v>848</v>
      </c>
      <c r="C60" s="83">
        <f>SUM(C61:C70)</f>
        <v>1499</v>
      </c>
    </row>
    <row r="61" ht="18.75" customHeight="1" spans="1:3">
      <c r="A61" s="82">
        <v>2010601</v>
      </c>
      <c r="B61" s="82" t="s">
        <v>811</v>
      </c>
      <c r="C61" s="83">
        <v>1196</v>
      </c>
    </row>
    <row r="62" ht="18.75" customHeight="1" spans="1:3">
      <c r="A62" s="82">
        <v>2010602</v>
      </c>
      <c r="B62" s="82" t="s">
        <v>812</v>
      </c>
      <c r="C62" s="83">
        <v>192</v>
      </c>
    </row>
    <row r="63" ht="18.75" customHeight="1" spans="1:3">
      <c r="A63" s="82">
        <v>2010603</v>
      </c>
      <c r="B63" s="82" t="s">
        <v>813</v>
      </c>
      <c r="C63" s="83">
        <v>0</v>
      </c>
    </row>
    <row r="64" ht="18.75" customHeight="1" spans="1:3">
      <c r="A64" s="82">
        <v>2010604</v>
      </c>
      <c r="B64" s="82" t="s">
        <v>849</v>
      </c>
      <c r="C64" s="83">
        <v>0</v>
      </c>
    </row>
    <row r="65" ht="18.75" customHeight="1" spans="1:3">
      <c r="A65" s="82">
        <v>2010605</v>
      </c>
      <c r="B65" s="82" t="s">
        <v>850</v>
      </c>
      <c r="C65" s="83">
        <v>0</v>
      </c>
    </row>
    <row r="66" ht="18.75" customHeight="1" spans="1:3">
      <c r="A66" s="82">
        <v>2010606</v>
      </c>
      <c r="B66" s="82" t="s">
        <v>851</v>
      </c>
      <c r="C66" s="83">
        <v>0</v>
      </c>
    </row>
    <row r="67" ht="18.75" customHeight="1" spans="1:3">
      <c r="A67" s="82">
        <v>2010607</v>
      </c>
      <c r="B67" s="82" t="s">
        <v>852</v>
      </c>
      <c r="C67" s="83">
        <v>0</v>
      </c>
    </row>
    <row r="68" ht="18.75" customHeight="1" spans="1:3">
      <c r="A68" s="82">
        <v>2010608</v>
      </c>
      <c r="B68" s="82" t="s">
        <v>853</v>
      </c>
      <c r="C68" s="83">
        <v>0</v>
      </c>
    </row>
    <row r="69" ht="18.75" customHeight="1" spans="1:3">
      <c r="A69" s="82">
        <v>2010650</v>
      </c>
      <c r="B69" s="82" t="s">
        <v>820</v>
      </c>
      <c r="C69" s="83">
        <v>0</v>
      </c>
    </row>
    <row r="70" ht="18.75" customHeight="1" spans="1:3">
      <c r="A70" s="82">
        <v>2010699</v>
      </c>
      <c r="B70" s="82" t="s">
        <v>854</v>
      </c>
      <c r="C70" s="83">
        <v>111</v>
      </c>
    </row>
    <row r="71" ht="18.75" customHeight="1" spans="1:3">
      <c r="A71" s="82">
        <v>20107</v>
      </c>
      <c r="B71" s="116" t="s">
        <v>855</v>
      </c>
      <c r="C71" s="83">
        <f>SUM(C72:C78)</f>
        <v>2659</v>
      </c>
    </row>
    <row r="72" ht="18.75" customHeight="1" spans="1:3">
      <c r="A72" s="82">
        <v>2010701</v>
      </c>
      <c r="B72" s="82" t="s">
        <v>811</v>
      </c>
      <c r="C72" s="83">
        <v>0</v>
      </c>
    </row>
    <row r="73" ht="18.75" customHeight="1" spans="1:3">
      <c r="A73" s="82">
        <v>2010702</v>
      </c>
      <c r="B73" s="82" t="s">
        <v>812</v>
      </c>
      <c r="C73" s="83">
        <v>0</v>
      </c>
    </row>
    <row r="74" ht="18.75" customHeight="1" spans="1:3">
      <c r="A74" s="82">
        <v>2010703</v>
      </c>
      <c r="B74" s="82" t="s">
        <v>813</v>
      </c>
      <c r="C74" s="83">
        <v>0</v>
      </c>
    </row>
    <row r="75" ht="18.75" customHeight="1" spans="1:3">
      <c r="A75" s="82">
        <v>2010709</v>
      </c>
      <c r="B75" s="82" t="s">
        <v>852</v>
      </c>
      <c r="C75" s="83">
        <v>0</v>
      </c>
    </row>
    <row r="76" ht="18.75" customHeight="1" spans="1:3">
      <c r="A76" s="82">
        <v>2010710</v>
      </c>
      <c r="B76" s="82" t="s">
        <v>856</v>
      </c>
      <c r="C76" s="83">
        <v>0</v>
      </c>
    </row>
    <row r="77" ht="18.75" customHeight="1" spans="1:3">
      <c r="A77" s="82">
        <v>2010750</v>
      </c>
      <c r="B77" s="82" t="s">
        <v>820</v>
      </c>
      <c r="C77" s="83">
        <v>0</v>
      </c>
    </row>
    <row r="78" ht="18.75" customHeight="1" spans="1:3">
      <c r="A78" s="82">
        <v>2010799</v>
      </c>
      <c r="B78" s="82" t="s">
        <v>857</v>
      </c>
      <c r="C78" s="83">
        <v>2659</v>
      </c>
    </row>
    <row r="79" ht="18.75" customHeight="1" spans="1:3">
      <c r="A79" s="82">
        <v>20108</v>
      </c>
      <c r="B79" s="116" t="s">
        <v>858</v>
      </c>
      <c r="C79" s="83">
        <f>SUM(C80:C87)</f>
        <v>1045</v>
      </c>
    </row>
    <row r="80" ht="18.75" customHeight="1" spans="1:3">
      <c r="A80" s="82">
        <v>2010801</v>
      </c>
      <c r="B80" s="82" t="s">
        <v>811</v>
      </c>
      <c r="C80" s="83">
        <v>649</v>
      </c>
    </row>
    <row r="81" ht="18.75" customHeight="1" spans="1:3">
      <c r="A81" s="82">
        <v>2010802</v>
      </c>
      <c r="B81" s="82" t="s">
        <v>812</v>
      </c>
      <c r="C81" s="83">
        <v>8</v>
      </c>
    </row>
    <row r="82" ht="18.75" customHeight="1" spans="1:3">
      <c r="A82" s="82">
        <v>2010803</v>
      </c>
      <c r="B82" s="82" t="s">
        <v>813</v>
      </c>
      <c r="C82" s="83">
        <v>0</v>
      </c>
    </row>
    <row r="83" ht="18.75" customHeight="1" spans="1:3">
      <c r="A83" s="82">
        <v>2010804</v>
      </c>
      <c r="B83" s="82" t="s">
        <v>859</v>
      </c>
      <c r="C83" s="83">
        <v>62</v>
      </c>
    </row>
    <row r="84" ht="18.75" customHeight="1" spans="1:3">
      <c r="A84" s="82">
        <v>2010805</v>
      </c>
      <c r="B84" s="82" t="s">
        <v>860</v>
      </c>
      <c r="C84" s="83">
        <v>0</v>
      </c>
    </row>
    <row r="85" ht="18.75" customHeight="1" spans="1:3">
      <c r="A85" s="82">
        <v>2010806</v>
      </c>
      <c r="B85" s="82" t="s">
        <v>852</v>
      </c>
      <c r="C85" s="83">
        <v>0</v>
      </c>
    </row>
    <row r="86" ht="18.75" customHeight="1" spans="1:3">
      <c r="A86" s="82">
        <v>2010850</v>
      </c>
      <c r="B86" s="82" t="s">
        <v>820</v>
      </c>
      <c r="C86" s="83">
        <v>0</v>
      </c>
    </row>
    <row r="87" ht="18.75" customHeight="1" spans="1:3">
      <c r="A87" s="82">
        <v>2010899</v>
      </c>
      <c r="B87" s="82" t="s">
        <v>861</v>
      </c>
      <c r="C87" s="83">
        <v>326</v>
      </c>
    </row>
    <row r="88" ht="18.75" customHeight="1" spans="1:3">
      <c r="A88" s="82">
        <v>20109</v>
      </c>
      <c r="B88" s="116" t="s">
        <v>862</v>
      </c>
      <c r="C88" s="83">
        <f>SUM(C89:C100)</f>
        <v>0</v>
      </c>
    </row>
    <row r="89" ht="18.75" customHeight="1" spans="1:3">
      <c r="A89" s="82">
        <v>2010901</v>
      </c>
      <c r="B89" s="82" t="s">
        <v>811</v>
      </c>
      <c r="C89" s="83">
        <v>0</v>
      </c>
    </row>
    <row r="90" ht="18.75" customHeight="1" spans="1:3">
      <c r="A90" s="82">
        <v>2010902</v>
      </c>
      <c r="B90" s="82" t="s">
        <v>812</v>
      </c>
      <c r="C90" s="83">
        <v>0</v>
      </c>
    </row>
    <row r="91" ht="18.75" customHeight="1" spans="1:3">
      <c r="A91" s="82">
        <v>2010903</v>
      </c>
      <c r="B91" s="82" t="s">
        <v>813</v>
      </c>
      <c r="C91" s="83">
        <v>0</v>
      </c>
    </row>
    <row r="92" ht="18.75" customHeight="1" spans="1:3">
      <c r="A92" s="82">
        <v>2010905</v>
      </c>
      <c r="B92" s="82" t="s">
        <v>863</v>
      </c>
      <c r="C92" s="83">
        <v>0</v>
      </c>
    </row>
    <row r="93" ht="18.75" customHeight="1" spans="1:3">
      <c r="A93" s="82">
        <v>2010907</v>
      </c>
      <c r="B93" s="82" t="s">
        <v>864</v>
      </c>
      <c r="C93" s="83">
        <v>0</v>
      </c>
    </row>
    <row r="94" ht="18.75" customHeight="1" spans="1:3">
      <c r="A94" s="82">
        <v>2010908</v>
      </c>
      <c r="B94" s="82" t="s">
        <v>852</v>
      </c>
      <c r="C94" s="83">
        <v>0</v>
      </c>
    </row>
    <row r="95" ht="18.75" customHeight="1" spans="1:3">
      <c r="A95" s="82">
        <v>2010909</v>
      </c>
      <c r="B95" s="82" t="s">
        <v>865</v>
      </c>
      <c r="C95" s="83">
        <v>0</v>
      </c>
    </row>
    <row r="96" ht="18.75" customHeight="1" spans="1:3">
      <c r="A96" s="82">
        <v>2010910</v>
      </c>
      <c r="B96" s="82" t="s">
        <v>866</v>
      </c>
      <c r="C96" s="83">
        <v>0</v>
      </c>
    </row>
    <row r="97" ht="18.75" customHeight="1" spans="1:3">
      <c r="A97" s="82">
        <v>2010911</v>
      </c>
      <c r="B97" s="82" t="s">
        <v>867</v>
      </c>
      <c r="C97" s="83">
        <v>0</v>
      </c>
    </row>
    <row r="98" ht="18.75" customHeight="1" spans="1:3">
      <c r="A98" s="82">
        <v>2010912</v>
      </c>
      <c r="B98" s="82" t="s">
        <v>868</v>
      </c>
      <c r="C98" s="83">
        <v>0</v>
      </c>
    </row>
    <row r="99" ht="18.75" customHeight="1" spans="1:3">
      <c r="A99" s="82">
        <v>2010950</v>
      </c>
      <c r="B99" s="82" t="s">
        <v>820</v>
      </c>
      <c r="C99" s="83">
        <v>0</v>
      </c>
    </row>
    <row r="100" ht="18.75" customHeight="1" spans="1:3">
      <c r="A100" s="82">
        <v>2010999</v>
      </c>
      <c r="B100" s="82" t="s">
        <v>869</v>
      </c>
      <c r="C100" s="83">
        <v>0</v>
      </c>
    </row>
    <row r="101" ht="18.75" customHeight="1" spans="1:3">
      <c r="A101" s="82">
        <v>20111</v>
      </c>
      <c r="B101" s="116" t="s">
        <v>870</v>
      </c>
      <c r="C101" s="83">
        <f>SUM(C102:C109)</f>
        <v>2868</v>
      </c>
    </row>
    <row r="102" ht="18.75" customHeight="1" spans="1:3">
      <c r="A102" s="82">
        <v>2011101</v>
      </c>
      <c r="B102" s="82" t="s">
        <v>811</v>
      </c>
      <c r="C102" s="83">
        <v>1933</v>
      </c>
    </row>
    <row r="103" ht="18.75" customHeight="1" spans="1:3">
      <c r="A103" s="82">
        <v>2011102</v>
      </c>
      <c r="B103" s="82" t="s">
        <v>812</v>
      </c>
      <c r="C103" s="83">
        <v>900</v>
      </c>
    </row>
    <row r="104" ht="18.75" customHeight="1" spans="1:3">
      <c r="A104" s="82">
        <v>2011103</v>
      </c>
      <c r="B104" s="82" t="s">
        <v>813</v>
      </c>
      <c r="C104" s="83">
        <v>0</v>
      </c>
    </row>
    <row r="105" ht="18.75" customHeight="1" spans="1:3">
      <c r="A105" s="82">
        <v>2011104</v>
      </c>
      <c r="B105" s="82" t="s">
        <v>871</v>
      </c>
      <c r="C105" s="83">
        <v>0</v>
      </c>
    </row>
    <row r="106" ht="18.75" customHeight="1" spans="1:3">
      <c r="A106" s="82">
        <v>2011105</v>
      </c>
      <c r="B106" s="82" t="s">
        <v>872</v>
      </c>
      <c r="C106" s="83">
        <v>0</v>
      </c>
    </row>
    <row r="107" ht="18.75" customHeight="1" spans="1:3">
      <c r="A107" s="82">
        <v>2011106</v>
      </c>
      <c r="B107" s="82" t="s">
        <v>873</v>
      </c>
      <c r="C107" s="83">
        <v>0</v>
      </c>
    </row>
    <row r="108" ht="18.75" customHeight="1" spans="1:3">
      <c r="A108" s="82">
        <v>2011150</v>
      </c>
      <c r="B108" s="82" t="s">
        <v>820</v>
      </c>
      <c r="C108" s="83">
        <v>0</v>
      </c>
    </row>
    <row r="109" ht="18.75" customHeight="1" spans="1:3">
      <c r="A109" s="82">
        <v>2011199</v>
      </c>
      <c r="B109" s="82" t="s">
        <v>874</v>
      </c>
      <c r="C109" s="83">
        <v>35</v>
      </c>
    </row>
    <row r="110" ht="18.75" customHeight="1" spans="1:3">
      <c r="A110" s="82">
        <v>20113</v>
      </c>
      <c r="B110" s="116" t="s">
        <v>875</v>
      </c>
      <c r="C110" s="83">
        <f>SUM(C111:C120)</f>
        <v>948</v>
      </c>
    </row>
    <row r="111" ht="18.75" customHeight="1" spans="1:3">
      <c r="A111" s="82">
        <v>2011301</v>
      </c>
      <c r="B111" s="82" t="s">
        <v>811</v>
      </c>
      <c r="C111" s="83">
        <v>384</v>
      </c>
    </row>
    <row r="112" ht="18.75" customHeight="1" spans="1:3">
      <c r="A112" s="82">
        <v>2011302</v>
      </c>
      <c r="B112" s="82" t="s">
        <v>812</v>
      </c>
      <c r="C112" s="83">
        <v>0</v>
      </c>
    </row>
    <row r="113" ht="18.75" customHeight="1" spans="1:3">
      <c r="A113" s="82">
        <v>2011303</v>
      </c>
      <c r="B113" s="82" t="s">
        <v>813</v>
      </c>
      <c r="C113" s="83">
        <v>0</v>
      </c>
    </row>
    <row r="114" ht="18.75" customHeight="1" spans="1:3">
      <c r="A114" s="82">
        <v>2011304</v>
      </c>
      <c r="B114" s="82" t="s">
        <v>876</v>
      </c>
      <c r="C114" s="83">
        <v>0</v>
      </c>
    </row>
    <row r="115" ht="18.75" customHeight="1" spans="1:3">
      <c r="A115" s="82">
        <v>2011305</v>
      </c>
      <c r="B115" s="82" t="s">
        <v>877</v>
      </c>
      <c r="C115" s="83">
        <v>0</v>
      </c>
    </row>
    <row r="116" ht="18.75" customHeight="1" spans="1:3">
      <c r="A116" s="82">
        <v>2011306</v>
      </c>
      <c r="B116" s="82" t="s">
        <v>878</v>
      </c>
      <c r="C116" s="83">
        <v>0</v>
      </c>
    </row>
    <row r="117" ht="18.75" customHeight="1" spans="1:3">
      <c r="A117" s="82">
        <v>2011307</v>
      </c>
      <c r="B117" s="82" t="s">
        <v>879</v>
      </c>
      <c r="C117" s="83">
        <v>0</v>
      </c>
    </row>
    <row r="118" ht="18.75" customHeight="1" spans="1:3">
      <c r="A118" s="82">
        <v>2011308</v>
      </c>
      <c r="B118" s="82" t="s">
        <v>880</v>
      </c>
      <c r="C118" s="83">
        <v>128</v>
      </c>
    </row>
    <row r="119" ht="18.75" customHeight="1" spans="1:3">
      <c r="A119" s="82">
        <v>2011350</v>
      </c>
      <c r="B119" s="82" t="s">
        <v>820</v>
      </c>
      <c r="C119" s="83">
        <v>274</v>
      </c>
    </row>
    <row r="120" ht="18.75" customHeight="1" spans="1:3">
      <c r="A120" s="82">
        <v>2011399</v>
      </c>
      <c r="B120" s="82" t="s">
        <v>881</v>
      </c>
      <c r="C120" s="83">
        <v>162</v>
      </c>
    </row>
    <row r="121" ht="18.75" customHeight="1" spans="1:3">
      <c r="A121" s="82">
        <v>20114</v>
      </c>
      <c r="B121" s="116" t="s">
        <v>882</v>
      </c>
      <c r="C121" s="83">
        <f>SUM(C122:C132)</f>
        <v>40</v>
      </c>
    </row>
    <row r="122" ht="18.75" customHeight="1" spans="1:3">
      <c r="A122" s="82">
        <v>2011401</v>
      </c>
      <c r="B122" s="82" t="s">
        <v>811</v>
      </c>
      <c r="C122" s="83">
        <v>0</v>
      </c>
    </row>
    <row r="123" ht="18.75" customHeight="1" spans="1:3">
      <c r="A123" s="82">
        <v>2011402</v>
      </c>
      <c r="B123" s="82" t="s">
        <v>812</v>
      </c>
      <c r="C123" s="83">
        <v>0</v>
      </c>
    </row>
    <row r="124" ht="18.75" customHeight="1" spans="1:3">
      <c r="A124" s="82">
        <v>2011403</v>
      </c>
      <c r="B124" s="82" t="s">
        <v>813</v>
      </c>
      <c r="C124" s="83">
        <v>0</v>
      </c>
    </row>
    <row r="125" ht="18.75" customHeight="1" spans="1:3">
      <c r="A125" s="82">
        <v>2011404</v>
      </c>
      <c r="B125" s="82" t="s">
        <v>883</v>
      </c>
      <c r="C125" s="83">
        <v>0</v>
      </c>
    </row>
    <row r="126" ht="18.75" customHeight="1" spans="1:3">
      <c r="A126" s="82">
        <v>2011405</v>
      </c>
      <c r="B126" s="82" t="s">
        <v>884</v>
      </c>
      <c r="C126" s="83">
        <v>0</v>
      </c>
    </row>
    <row r="127" ht="18.75" customHeight="1" spans="1:3">
      <c r="A127" s="82">
        <v>2011408</v>
      </c>
      <c r="B127" s="82" t="s">
        <v>885</v>
      </c>
      <c r="C127" s="83">
        <v>0</v>
      </c>
    </row>
    <row r="128" ht="18.75" customHeight="1" spans="1:3">
      <c r="A128" s="82">
        <v>2011409</v>
      </c>
      <c r="B128" s="82" t="s">
        <v>886</v>
      </c>
      <c r="C128" s="83">
        <v>40</v>
      </c>
    </row>
    <row r="129" ht="18.75" customHeight="1" spans="1:3">
      <c r="A129" s="82">
        <v>2011410</v>
      </c>
      <c r="B129" s="82" t="s">
        <v>887</v>
      </c>
      <c r="C129" s="83">
        <v>0</v>
      </c>
    </row>
    <row r="130" ht="18.75" customHeight="1" spans="1:3">
      <c r="A130" s="82">
        <v>2011411</v>
      </c>
      <c r="B130" s="82" t="s">
        <v>888</v>
      </c>
      <c r="C130" s="83">
        <v>0</v>
      </c>
    </row>
    <row r="131" ht="18.75" customHeight="1" spans="1:3">
      <c r="A131" s="82">
        <v>2011450</v>
      </c>
      <c r="B131" s="82" t="s">
        <v>820</v>
      </c>
      <c r="C131" s="83">
        <v>0</v>
      </c>
    </row>
    <row r="132" ht="18.75" customHeight="1" spans="1:3">
      <c r="A132" s="82">
        <v>2011499</v>
      </c>
      <c r="B132" s="82" t="s">
        <v>889</v>
      </c>
      <c r="C132" s="83">
        <v>0</v>
      </c>
    </row>
    <row r="133" ht="18.75" customHeight="1" spans="1:3">
      <c r="A133" s="82">
        <v>20123</v>
      </c>
      <c r="B133" s="116" t="s">
        <v>890</v>
      </c>
      <c r="C133" s="83">
        <f>SUM(C134:C139)</f>
        <v>96</v>
      </c>
    </row>
    <row r="134" ht="18.75" customHeight="1" spans="1:3">
      <c r="A134" s="82">
        <v>2012301</v>
      </c>
      <c r="B134" s="82" t="s">
        <v>811</v>
      </c>
      <c r="C134" s="83">
        <v>0</v>
      </c>
    </row>
    <row r="135" ht="18.75" customHeight="1" spans="1:3">
      <c r="A135" s="82">
        <v>2012302</v>
      </c>
      <c r="B135" s="82" t="s">
        <v>812</v>
      </c>
      <c r="C135" s="83">
        <v>0</v>
      </c>
    </row>
    <row r="136" ht="18.75" customHeight="1" spans="1:3">
      <c r="A136" s="82">
        <v>2012303</v>
      </c>
      <c r="B136" s="82" t="s">
        <v>813</v>
      </c>
      <c r="C136" s="83">
        <v>0</v>
      </c>
    </row>
    <row r="137" ht="18.75" customHeight="1" spans="1:3">
      <c r="A137" s="82">
        <v>2012304</v>
      </c>
      <c r="B137" s="82" t="s">
        <v>891</v>
      </c>
      <c r="C137" s="83">
        <v>96</v>
      </c>
    </row>
    <row r="138" ht="18.75" customHeight="1" spans="1:3">
      <c r="A138" s="82">
        <v>2012350</v>
      </c>
      <c r="B138" s="82" t="s">
        <v>820</v>
      </c>
      <c r="C138" s="83">
        <v>0</v>
      </c>
    </row>
    <row r="139" ht="18.75" customHeight="1" spans="1:3">
      <c r="A139" s="82">
        <v>2012399</v>
      </c>
      <c r="B139" s="82" t="s">
        <v>892</v>
      </c>
      <c r="C139" s="83">
        <v>0</v>
      </c>
    </row>
    <row r="140" ht="18.75" customHeight="1" spans="1:3">
      <c r="A140" s="82">
        <v>20125</v>
      </c>
      <c r="B140" s="116" t="s">
        <v>893</v>
      </c>
      <c r="C140" s="83">
        <f>SUM(C141:C147)</f>
        <v>14</v>
      </c>
    </row>
    <row r="141" ht="18.75" customHeight="1" spans="1:3">
      <c r="A141" s="82">
        <v>2012501</v>
      </c>
      <c r="B141" s="82" t="s">
        <v>811</v>
      </c>
      <c r="C141" s="83">
        <v>0</v>
      </c>
    </row>
    <row r="142" ht="18.75" customHeight="1" spans="1:3">
      <c r="A142" s="82">
        <v>2012502</v>
      </c>
      <c r="B142" s="82" t="s">
        <v>812</v>
      </c>
      <c r="C142" s="83">
        <v>14</v>
      </c>
    </row>
    <row r="143" ht="18.75" customHeight="1" spans="1:3">
      <c r="A143" s="82">
        <v>2012503</v>
      </c>
      <c r="B143" s="82" t="s">
        <v>813</v>
      </c>
      <c r="C143" s="83">
        <v>0</v>
      </c>
    </row>
    <row r="144" ht="18.75" customHeight="1" spans="1:3">
      <c r="A144" s="82">
        <v>2012504</v>
      </c>
      <c r="B144" s="82" t="s">
        <v>894</v>
      </c>
      <c r="C144" s="83">
        <v>0</v>
      </c>
    </row>
    <row r="145" ht="18.75" customHeight="1" spans="1:3">
      <c r="A145" s="82">
        <v>2012505</v>
      </c>
      <c r="B145" s="82" t="s">
        <v>895</v>
      </c>
      <c r="C145" s="83">
        <v>0</v>
      </c>
    </row>
    <row r="146" ht="18.75" customHeight="1" spans="1:3">
      <c r="A146" s="82">
        <v>2012550</v>
      </c>
      <c r="B146" s="82" t="s">
        <v>820</v>
      </c>
      <c r="C146" s="83">
        <v>0</v>
      </c>
    </row>
    <row r="147" ht="18.75" customHeight="1" spans="1:3">
      <c r="A147" s="82">
        <v>2012599</v>
      </c>
      <c r="B147" s="82" t="s">
        <v>896</v>
      </c>
      <c r="C147" s="83">
        <v>0</v>
      </c>
    </row>
    <row r="148" ht="18.75" customHeight="1" spans="1:3">
      <c r="A148" s="82">
        <v>20126</v>
      </c>
      <c r="B148" s="116" t="s">
        <v>897</v>
      </c>
      <c r="C148" s="83">
        <f>SUM(C149:C153)</f>
        <v>143</v>
      </c>
    </row>
    <row r="149" ht="18.75" customHeight="1" spans="1:3">
      <c r="A149" s="82">
        <v>2012601</v>
      </c>
      <c r="B149" s="82" t="s">
        <v>811</v>
      </c>
      <c r="C149" s="83">
        <v>125</v>
      </c>
    </row>
    <row r="150" ht="18.75" customHeight="1" spans="1:3">
      <c r="A150" s="82">
        <v>2012602</v>
      </c>
      <c r="B150" s="82" t="s">
        <v>812</v>
      </c>
      <c r="C150" s="83">
        <v>0</v>
      </c>
    </row>
    <row r="151" ht="18.75" customHeight="1" spans="1:3">
      <c r="A151" s="82">
        <v>2012603</v>
      </c>
      <c r="B151" s="82" t="s">
        <v>813</v>
      </c>
      <c r="C151" s="83">
        <v>0</v>
      </c>
    </row>
    <row r="152" ht="18.75" customHeight="1" spans="1:3">
      <c r="A152" s="82">
        <v>2012604</v>
      </c>
      <c r="B152" s="82" t="s">
        <v>898</v>
      </c>
      <c r="C152" s="83">
        <v>0</v>
      </c>
    </row>
    <row r="153" ht="18.75" customHeight="1" spans="1:3">
      <c r="A153" s="82">
        <v>2012699</v>
      </c>
      <c r="B153" s="82" t="s">
        <v>899</v>
      </c>
      <c r="C153" s="83">
        <v>18</v>
      </c>
    </row>
    <row r="154" ht="18.75" customHeight="1" spans="1:3">
      <c r="A154" s="82">
        <v>20128</v>
      </c>
      <c r="B154" s="116" t="s">
        <v>900</v>
      </c>
      <c r="C154" s="83">
        <f>SUM(C155:C160)</f>
        <v>102</v>
      </c>
    </row>
    <row r="155" ht="18.75" customHeight="1" spans="1:3">
      <c r="A155" s="82">
        <v>2012801</v>
      </c>
      <c r="B155" s="82" t="s">
        <v>811</v>
      </c>
      <c r="C155" s="83">
        <v>56</v>
      </c>
    </row>
    <row r="156" ht="18.75" customHeight="1" spans="1:3">
      <c r="A156" s="82">
        <v>2012802</v>
      </c>
      <c r="B156" s="82" t="s">
        <v>812</v>
      </c>
      <c r="C156" s="83">
        <v>36</v>
      </c>
    </row>
    <row r="157" ht="18.75" customHeight="1" spans="1:3">
      <c r="A157" s="82">
        <v>2012803</v>
      </c>
      <c r="B157" s="82" t="s">
        <v>813</v>
      </c>
      <c r="C157" s="83">
        <v>0</v>
      </c>
    </row>
    <row r="158" ht="18.75" customHeight="1" spans="1:3">
      <c r="A158" s="82">
        <v>2012804</v>
      </c>
      <c r="B158" s="82" t="s">
        <v>825</v>
      </c>
      <c r="C158" s="83">
        <v>0</v>
      </c>
    </row>
    <row r="159" ht="18.75" customHeight="1" spans="1:3">
      <c r="A159" s="82">
        <v>2012850</v>
      </c>
      <c r="B159" s="82" t="s">
        <v>820</v>
      </c>
      <c r="C159" s="83">
        <v>0</v>
      </c>
    </row>
    <row r="160" ht="18.75" customHeight="1" spans="1:3">
      <c r="A160" s="82">
        <v>2012899</v>
      </c>
      <c r="B160" s="82" t="s">
        <v>901</v>
      </c>
      <c r="C160" s="83">
        <v>10</v>
      </c>
    </row>
    <row r="161" ht="18.75" customHeight="1" spans="1:3">
      <c r="A161" s="82">
        <v>20129</v>
      </c>
      <c r="B161" s="116" t="s">
        <v>902</v>
      </c>
      <c r="C161" s="83">
        <f>SUM(C162:C167)</f>
        <v>287</v>
      </c>
    </row>
    <row r="162" ht="18.75" customHeight="1" spans="1:3">
      <c r="A162" s="82">
        <v>2012901</v>
      </c>
      <c r="B162" s="82" t="s">
        <v>811</v>
      </c>
      <c r="C162" s="83">
        <v>173</v>
      </c>
    </row>
    <row r="163" ht="18.75" customHeight="1" spans="1:3">
      <c r="A163" s="82">
        <v>2012902</v>
      </c>
      <c r="B163" s="82" t="s">
        <v>812</v>
      </c>
      <c r="C163" s="83">
        <v>68</v>
      </c>
    </row>
    <row r="164" ht="18.75" customHeight="1" spans="1:3">
      <c r="A164" s="82">
        <v>2012903</v>
      </c>
      <c r="B164" s="82" t="s">
        <v>813</v>
      </c>
      <c r="C164" s="83">
        <v>0</v>
      </c>
    </row>
    <row r="165" ht="18.75" customHeight="1" spans="1:3">
      <c r="A165" s="82">
        <v>2012906</v>
      </c>
      <c r="B165" s="82" t="s">
        <v>903</v>
      </c>
      <c r="C165" s="83">
        <v>0</v>
      </c>
    </row>
    <row r="166" ht="18.75" customHeight="1" spans="1:3">
      <c r="A166" s="82">
        <v>2012950</v>
      </c>
      <c r="B166" s="82" t="s">
        <v>820</v>
      </c>
      <c r="C166" s="83">
        <v>0</v>
      </c>
    </row>
    <row r="167" ht="18.75" customHeight="1" spans="1:3">
      <c r="A167" s="82">
        <v>2012999</v>
      </c>
      <c r="B167" s="82" t="s">
        <v>904</v>
      </c>
      <c r="C167" s="83">
        <v>46</v>
      </c>
    </row>
    <row r="168" ht="18.75" customHeight="1" spans="1:3">
      <c r="A168" s="82">
        <v>20131</v>
      </c>
      <c r="B168" s="116" t="s">
        <v>905</v>
      </c>
      <c r="C168" s="83">
        <f>SUM(C169:C174)</f>
        <v>2377</v>
      </c>
    </row>
    <row r="169" ht="18.75" customHeight="1" spans="1:3">
      <c r="A169" s="82">
        <v>2013101</v>
      </c>
      <c r="B169" s="82" t="s">
        <v>811</v>
      </c>
      <c r="C169" s="83">
        <v>1235</v>
      </c>
    </row>
    <row r="170" ht="18.75" customHeight="1" spans="1:3">
      <c r="A170" s="82">
        <v>2013102</v>
      </c>
      <c r="B170" s="82" t="s">
        <v>812</v>
      </c>
      <c r="C170" s="83">
        <v>951</v>
      </c>
    </row>
    <row r="171" ht="18.75" customHeight="1" spans="1:3">
      <c r="A171" s="82">
        <v>2013103</v>
      </c>
      <c r="B171" s="82" t="s">
        <v>813</v>
      </c>
      <c r="C171" s="83">
        <v>0</v>
      </c>
    </row>
    <row r="172" ht="18.75" customHeight="1" spans="1:3">
      <c r="A172" s="82">
        <v>2013105</v>
      </c>
      <c r="B172" s="82" t="s">
        <v>906</v>
      </c>
      <c r="C172" s="83">
        <v>5</v>
      </c>
    </row>
    <row r="173" ht="18.75" customHeight="1" spans="1:3">
      <c r="A173" s="82">
        <v>2013150</v>
      </c>
      <c r="B173" s="82" t="s">
        <v>820</v>
      </c>
      <c r="C173" s="83">
        <v>0</v>
      </c>
    </row>
    <row r="174" ht="18.75" customHeight="1" spans="1:3">
      <c r="A174" s="82">
        <v>2013199</v>
      </c>
      <c r="B174" s="82" t="s">
        <v>907</v>
      </c>
      <c r="C174" s="83">
        <v>186</v>
      </c>
    </row>
    <row r="175" ht="18.75" customHeight="1" spans="1:3">
      <c r="A175" s="82">
        <v>20132</v>
      </c>
      <c r="B175" s="116" t="s">
        <v>908</v>
      </c>
      <c r="C175" s="83">
        <f>SUM(C176:C181)</f>
        <v>1554</v>
      </c>
    </row>
    <row r="176" ht="18.75" customHeight="1" spans="1:3">
      <c r="A176" s="82">
        <v>2013201</v>
      </c>
      <c r="B176" s="82" t="s">
        <v>811</v>
      </c>
      <c r="C176" s="83">
        <v>632</v>
      </c>
    </row>
    <row r="177" ht="18.75" customHeight="1" spans="1:3">
      <c r="A177" s="82">
        <v>2013202</v>
      </c>
      <c r="B177" s="82" t="s">
        <v>812</v>
      </c>
      <c r="C177" s="83">
        <v>652</v>
      </c>
    </row>
    <row r="178" ht="18.75" customHeight="1" spans="1:3">
      <c r="A178" s="82">
        <v>2013203</v>
      </c>
      <c r="B178" s="82" t="s">
        <v>813</v>
      </c>
      <c r="C178" s="83">
        <v>0</v>
      </c>
    </row>
    <row r="179" ht="18.75" customHeight="1" spans="1:3">
      <c r="A179" s="82">
        <v>2013204</v>
      </c>
      <c r="B179" s="82" t="s">
        <v>909</v>
      </c>
      <c r="C179" s="83">
        <v>0</v>
      </c>
    </row>
    <row r="180" ht="18.75" customHeight="1" spans="1:3">
      <c r="A180" s="82">
        <v>2013250</v>
      </c>
      <c r="B180" s="82" t="s">
        <v>820</v>
      </c>
      <c r="C180" s="83">
        <v>0</v>
      </c>
    </row>
    <row r="181" ht="18.75" customHeight="1" spans="1:3">
      <c r="A181" s="82">
        <v>2013299</v>
      </c>
      <c r="B181" s="82" t="s">
        <v>910</v>
      </c>
      <c r="C181" s="83">
        <v>270</v>
      </c>
    </row>
    <row r="182" ht="18.75" customHeight="1" spans="1:3">
      <c r="A182" s="82">
        <v>20133</v>
      </c>
      <c r="B182" s="116" t="s">
        <v>911</v>
      </c>
      <c r="C182" s="83">
        <f>SUM(C183:C188)</f>
        <v>1169</v>
      </c>
    </row>
    <row r="183" ht="18.75" customHeight="1" spans="1:3">
      <c r="A183" s="82">
        <v>2013301</v>
      </c>
      <c r="B183" s="82" t="s">
        <v>811</v>
      </c>
      <c r="C183" s="83">
        <v>48</v>
      </c>
    </row>
    <row r="184" ht="18.75" customHeight="1" spans="1:3">
      <c r="A184" s="82">
        <v>2013302</v>
      </c>
      <c r="B184" s="82" t="s">
        <v>812</v>
      </c>
      <c r="C184" s="83">
        <v>402</v>
      </c>
    </row>
    <row r="185" ht="18.75" customHeight="1" spans="1:3">
      <c r="A185" s="82">
        <v>2013303</v>
      </c>
      <c r="B185" s="82" t="s">
        <v>813</v>
      </c>
      <c r="C185" s="83">
        <v>0</v>
      </c>
    </row>
    <row r="186" ht="18.75" customHeight="1" spans="1:3">
      <c r="A186" s="82">
        <v>2013304</v>
      </c>
      <c r="B186" s="82" t="s">
        <v>912</v>
      </c>
      <c r="C186" s="83">
        <v>0</v>
      </c>
    </row>
    <row r="187" ht="18.75" customHeight="1" spans="1:3">
      <c r="A187" s="82">
        <v>2013350</v>
      </c>
      <c r="B187" s="82" t="s">
        <v>820</v>
      </c>
      <c r="C187" s="83">
        <v>0</v>
      </c>
    </row>
    <row r="188" ht="18.75" customHeight="1" spans="1:3">
      <c r="A188" s="82">
        <v>2013399</v>
      </c>
      <c r="B188" s="82" t="s">
        <v>913</v>
      </c>
      <c r="C188" s="83">
        <v>719</v>
      </c>
    </row>
    <row r="189" ht="18.75" customHeight="1" spans="1:3">
      <c r="A189" s="82">
        <v>20134</v>
      </c>
      <c r="B189" s="116" t="s">
        <v>914</v>
      </c>
      <c r="C189" s="83">
        <f>SUM(C190:C196)</f>
        <v>441</v>
      </c>
    </row>
    <row r="190" ht="18.75" customHeight="1" spans="1:3">
      <c r="A190" s="82">
        <v>2013401</v>
      </c>
      <c r="B190" s="82" t="s">
        <v>811</v>
      </c>
      <c r="C190" s="83">
        <v>140</v>
      </c>
    </row>
    <row r="191" ht="18.75" customHeight="1" spans="1:3">
      <c r="A191" s="82">
        <v>2013402</v>
      </c>
      <c r="B191" s="82" t="s">
        <v>812</v>
      </c>
      <c r="C191" s="83">
        <v>148</v>
      </c>
    </row>
    <row r="192" ht="18.75" customHeight="1" spans="1:3">
      <c r="A192" s="82">
        <v>2013403</v>
      </c>
      <c r="B192" s="82" t="s">
        <v>813</v>
      </c>
      <c r="C192" s="83">
        <v>29</v>
      </c>
    </row>
    <row r="193" ht="18.75" customHeight="1" spans="1:3">
      <c r="A193" s="82">
        <v>2013404</v>
      </c>
      <c r="B193" s="82" t="s">
        <v>915</v>
      </c>
      <c r="C193" s="83">
        <v>2</v>
      </c>
    </row>
    <row r="194" ht="18.75" customHeight="1" spans="1:3">
      <c r="A194" s="82">
        <v>2013405</v>
      </c>
      <c r="B194" s="82" t="s">
        <v>916</v>
      </c>
      <c r="C194" s="83">
        <v>23</v>
      </c>
    </row>
    <row r="195" ht="18.75" customHeight="1" spans="1:3">
      <c r="A195" s="82">
        <v>2013450</v>
      </c>
      <c r="B195" s="82" t="s">
        <v>820</v>
      </c>
      <c r="C195" s="83">
        <v>0</v>
      </c>
    </row>
    <row r="196" ht="18.75" customHeight="1" spans="1:3">
      <c r="A196" s="82">
        <v>2013499</v>
      </c>
      <c r="B196" s="82" t="s">
        <v>917</v>
      </c>
      <c r="C196" s="83">
        <v>99</v>
      </c>
    </row>
    <row r="197" ht="18.75" customHeight="1" spans="1:3">
      <c r="A197" s="82">
        <v>20135</v>
      </c>
      <c r="B197" s="116" t="s">
        <v>918</v>
      </c>
      <c r="C197" s="83">
        <f>SUM(C198:C202)</f>
        <v>0</v>
      </c>
    </row>
    <row r="198" ht="18.75" customHeight="1" spans="1:3">
      <c r="A198" s="82">
        <v>2013501</v>
      </c>
      <c r="B198" s="82" t="s">
        <v>811</v>
      </c>
      <c r="C198" s="83">
        <v>0</v>
      </c>
    </row>
    <row r="199" ht="18.75" customHeight="1" spans="1:3">
      <c r="A199" s="82">
        <v>2013502</v>
      </c>
      <c r="B199" s="82" t="s">
        <v>812</v>
      </c>
      <c r="C199" s="83">
        <v>0</v>
      </c>
    </row>
    <row r="200" ht="18.75" customHeight="1" spans="1:3">
      <c r="A200" s="82">
        <v>2013503</v>
      </c>
      <c r="B200" s="82" t="s">
        <v>813</v>
      </c>
      <c r="C200" s="83">
        <v>0</v>
      </c>
    </row>
    <row r="201" ht="18.75" customHeight="1" spans="1:3">
      <c r="A201" s="82">
        <v>2013550</v>
      </c>
      <c r="B201" s="82" t="s">
        <v>820</v>
      </c>
      <c r="C201" s="83">
        <v>0</v>
      </c>
    </row>
    <row r="202" ht="18.75" customHeight="1" spans="1:3">
      <c r="A202" s="82">
        <v>2013599</v>
      </c>
      <c r="B202" s="82" t="s">
        <v>919</v>
      </c>
      <c r="C202" s="83">
        <v>0</v>
      </c>
    </row>
    <row r="203" ht="18.75" customHeight="1" spans="1:3">
      <c r="A203" s="82">
        <v>20136</v>
      </c>
      <c r="B203" s="116" t="s">
        <v>920</v>
      </c>
      <c r="C203" s="83">
        <f>SUM(C204:C208)</f>
        <v>0</v>
      </c>
    </row>
    <row r="204" ht="18.75" customHeight="1" spans="1:3">
      <c r="A204" s="82">
        <v>2013601</v>
      </c>
      <c r="B204" s="82" t="s">
        <v>811</v>
      </c>
      <c r="C204" s="83">
        <v>0</v>
      </c>
    </row>
    <row r="205" ht="18.75" customHeight="1" spans="1:3">
      <c r="A205" s="82">
        <v>2013602</v>
      </c>
      <c r="B205" s="82" t="s">
        <v>812</v>
      </c>
      <c r="C205" s="83">
        <v>0</v>
      </c>
    </row>
    <row r="206" ht="18.75" customHeight="1" spans="1:3">
      <c r="A206" s="82">
        <v>2013603</v>
      </c>
      <c r="B206" s="82" t="s">
        <v>813</v>
      </c>
      <c r="C206" s="83">
        <v>0</v>
      </c>
    </row>
    <row r="207" ht="18.75" customHeight="1" spans="1:3">
      <c r="A207" s="82">
        <v>2013650</v>
      </c>
      <c r="B207" s="82" t="s">
        <v>820</v>
      </c>
      <c r="C207" s="83">
        <v>0</v>
      </c>
    </row>
    <row r="208" ht="18.75" customHeight="1" spans="1:3">
      <c r="A208" s="82">
        <v>2013699</v>
      </c>
      <c r="B208" s="82" t="s">
        <v>921</v>
      </c>
      <c r="C208" s="83">
        <v>0</v>
      </c>
    </row>
    <row r="209" ht="18.75" customHeight="1" spans="1:3">
      <c r="A209" s="82">
        <v>20137</v>
      </c>
      <c r="B209" s="116" t="s">
        <v>922</v>
      </c>
      <c r="C209" s="83">
        <f>SUM(C210:C215)</f>
        <v>277</v>
      </c>
    </row>
    <row r="210" ht="18.75" customHeight="1" spans="1:3">
      <c r="A210" s="82">
        <v>2013701</v>
      </c>
      <c r="B210" s="82" t="s">
        <v>811</v>
      </c>
      <c r="C210" s="83">
        <v>142</v>
      </c>
    </row>
    <row r="211" ht="18.75" customHeight="1" spans="1:3">
      <c r="A211" s="82">
        <v>2013702</v>
      </c>
      <c r="B211" s="82" t="s">
        <v>812</v>
      </c>
      <c r="C211" s="83">
        <v>130</v>
      </c>
    </row>
    <row r="212" ht="18.75" customHeight="1" spans="1:3">
      <c r="A212" s="82">
        <v>2013703</v>
      </c>
      <c r="B212" s="82" t="s">
        <v>813</v>
      </c>
      <c r="C212" s="83">
        <v>0</v>
      </c>
    </row>
    <row r="213" ht="18.75" customHeight="1" spans="1:3">
      <c r="A213" s="82">
        <v>2013704</v>
      </c>
      <c r="B213" s="82" t="s">
        <v>923</v>
      </c>
      <c r="C213" s="83">
        <v>0</v>
      </c>
    </row>
    <row r="214" ht="18.75" customHeight="1" spans="1:3">
      <c r="A214" s="82">
        <v>2013750</v>
      </c>
      <c r="B214" s="82" t="s">
        <v>820</v>
      </c>
      <c r="C214" s="83">
        <v>0</v>
      </c>
    </row>
    <row r="215" ht="18.75" customHeight="1" spans="1:3">
      <c r="A215" s="82">
        <v>2013799</v>
      </c>
      <c r="B215" s="82" t="s">
        <v>924</v>
      </c>
      <c r="C215" s="83">
        <v>5</v>
      </c>
    </row>
    <row r="216" ht="18.75" customHeight="1" spans="1:3">
      <c r="A216" s="82">
        <v>20138</v>
      </c>
      <c r="B216" s="116" t="s">
        <v>925</v>
      </c>
      <c r="C216" s="83">
        <f>SUM(C217:C230)</f>
        <v>5141</v>
      </c>
    </row>
    <row r="217" ht="18.75" customHeight="1" spans="1:3">
      <c r="A217" s="82">
        <v>2013801</v>
      </c>
      <c r="B217" s="82" t="s">
        <v>811</v>
      </c>
      <c r="C217" s="83">
        <v>2661</v>
      </c>
    </row>
    <row r="218" ht="18.75" customHeight="1" spans="1:3">
      <c r="A218" s="82">
        <v>2013802</v>
      </c>
      <c r="B218" s="82" t="s">
        <v>812</v>
      </c>
      <c r="C218" s="83">
        <v>174</v>
      </c>
    </row>
    <row r="219" ht="18.75" customHeight="1" spans="1:3">
      <c r="A219" s="82">
        <v>2013803</v>
      </c>
      <c r="B219" s="82" t="s">
        <v>813</v>
      </c>
      <c r="C219" s="83">
        <v>0</v>
      </c>
    </row>
    <row r="220" ht="18.75" customHeight="1" spans="1:3">
      <c r="A220" s="82">
        <v>2013804</v>
      </c>
      <c r="B220" s="82" t="s">
        <v>926</v>
      </c>
      <c r="C220" s="83">
        <v>0</v>
      </c>
    </row>
    <row r="221" ht="18.75" customHeight="1" spans="1:3">
      <c r="A221" s="82">
        <v>2013805</v>
      </c>
      <c r="B221" s="82" t="s">
        <v>927</v>
      </c>
      <c r="C221" s="83">
        <v>0</v>
      </c>
    </row>
    <row r="222" ht="18.75" customHeight="1" spans="1:3">
      <c r="A222" s="82">
        <v>2013808</v>
      </c>
      <c r="B222" s="82" t="s">
        <v>852</v>
      </c>
      <c r="C222" s="83">
        <v>0</v>
      </c>
    </row>
    <row r="223" ht="18.75" customHeight="1" spans="1:3">
      <c r="A223" s="82">
        <v>2013810</v>
      </c>
      <c r="B223" s="82" t="s">
        <v>928</v>
      </c>
      <c r="C223" s="83">
        <v>4</v>
      </c>
    </row>
    <row r="224" ht="18.75" customHeight="1" spans="1:3">
      <c r="A224" s="82">
        <v>2013812</v>
      </c>
      <c r="B224" s="82" t="s">
        <v>929</v>
      </c>
      <c r="C224" s="83">
        <v>3</v>
      </c>
    </row>
    <row r="225" ht="18.75" customHeight="1" spans="1:3">
      <c r="A225" s="82">
        <v>2013813</v>
      </c>
      <c r="B225" s="82" t="s">
        <v>930</v>
      </c>
      <c r="C225" s="83">
        <v>0</v>
      </c>
    </row>
    <row r="226" ht="18.75" customHeight="1" spans="1:3">
      <c r="A226" s="82">
        <v>2013814</v>
      </c>
      <c r="B226" s="82" t="s">
        <v>931</v>
      </c>
      <c r="C226" s="83">
        <v>0</v>
      </c>
    </row>
    <row r="227" ht="18.75" customHeight="1" spans="1:3">
      <c r="A227" s="82">
        <v>2013815</v>
      </c>
      <c r="B227" s="82" t="s">
        <v>932</v>
      </c>
      <c r="C227" s="83">
        <v>0</v>
      </c>
    </row>
    <row r="228" ht="18.75" customHeight="1" spans="1:3">
      <c r="A228" s="82">
        <v>2013816</v>
      </c>
      <c r="B228" s="82" t="s">
        <v>933</v>
      </c>
      <c r="C228" s="83">
        <v>15</v>
      </c>
    </row>
    <row r="229" ht="18.75" customHeight="1" spans="1:3">
      <c r="A229" s="82">
        <v>2013850</v>
      </c>
      <c r="B229" s="82" t="s">
        <v>820</v>
      </c>
      <c r="C229" s="83">
        <v>773</v>
      </c>
    </row>
    <row r="230" ht="18.75" customHeight="1" spans="1:3">
      <c r="A230" s="82">
        <v>2013899</v>
      </c>
      <c r="B230" s="82" t="s">
        <v>934</v>
      </c>
      <c r="C230" s="83">
        <v>1511</v>
      </c>
    </row>
    <row r="231" ht="18.75" customHeight="1" spans="1:3">
      <c r="A231" s="82">
        <v>20199</v>
      </c>
      <c r="B231" s="116" t="s">
        <v>935</v>
      </c>
      <c r="C231" s="83">
        <f>SUM(C232:C233)</f>
        <v>183</v>
      </c>
    </row>
    <row r="232" ht="18.75" customHeight="1" spans="1:3">
      <c r="A232" s="82">
        <v>2019901</v>
      </c>
      <c r="B232" s="82" t="s">
        <v>936</v>
      </c>
      <c r="C232" s="83">
        <v>0</v>
      </c>
    </row>
    <row r="233" ht="18.75" customHeight="1" spans="1:3">
      <c r="A233" s="82">
        <v>2019999</v>
      </c>
      <c r="B233" s="82" t="s">
        <v>937</v>
      </c>
      <c r="C233" s="83">
        <v>183</v>
      </c>
    </row>
    <row r="234" ht="18.75" customHeight="1" spans="1:3">
      <c r="A234" s="82">
        <v>202</v>
      </c>
      <c r="B234" s="116" t="s">
        <v>776</v>
      </c>
      <c r="C234" s="83">
        <f>SUM(C235,C242,C245,C248,C254,C259,C261,C266,C272)</f>
        <v>0</v>
      </c>
    </row>
    <row r="235" ht="18.75" customHeight="1" spans="1:3">
      <c r="A235" s="82">
        <v>20201</v>
      </c>
      <c r="B235" s="116" t="s">
        <v>938</v>
      </c>
      <c r="C235" s="83">
        <f>SUM(C236:C241)</f>
        <v>0</v>
      </c>
    </row>
    <row r="236" ht="18.75" customHeight="1" spans="1:3">
      <c r="A236" s="82">
        <v>2020101</v>
      </c>
      <c r="B236" s="82" t="s">
        <v>811</v>
      </c>
      <c r="C236" s="83">
        <v>0</v>
      </c>
    </row>
    <row r="237" ht="18.75" customHeight="1" spans="1:3">
      <c r="A237" s="82">
        <v>2020102</v>
      </c>
      <c r="B237" s="82" t="s">
        <v>812</v>
      </c>
      <c r="C237" s="83">
        <v>0</v>
      </c>
    </row>
    <row r="238" ht="18.75" customHeight="1" spans="1:3">
      <c r="A238" s="82">
        <v>2020103</v>
      </c>
      <c r="B238" s="82" t="s">
        <v>813</v>
      </c>
      <c r="C238" s="83">
        <v>0</v>
      </c>
    </row>
    <row r="239" ht="18.75" customHeight="1" spans="1:3">
      <c r="A239" s="82">
        <v>2020104</v>
      </c>
      <c r="B239" s="82" t="s">
        <v>906</v>
      </c>
      <c r="C239" s="83">
        <v>0</v>
      </c>
    </row>
    <row r="240" ht="18.75" customHeight="1" spans="1:3">
      <c r="A240" s="82">
        <v>2020150</v>
      </c>
      <c r="B240" s="82" t="s">
        <v>820</v>
      </c>
      <c r="C240" s="83">
        <v>0</v>
      </c>
    </row>
    <row r="241" ht="18.75" customHeight="1" spans="1:3">
      <c r="A241" s="82">
        <v>2020199</v>
      </c>
      <c r="B241" s="82" t="s">
        <v>939</v>
      </c>
      <c r="C241" s="83">
        <v>0</v>
      </c>
    </row>
    <row r="242" ht="18.75" customHeight="1" spans="1:3">
      <c r="A242" s="82">
        <v>20202</v>
      </c>
      <c r="B242" s="116" t="s">
        <v>940</v>
      </c>
      <c r="C242" s="83">
        <f>SUM(C243:C244)</f>
        <v>0</v>
      </c>
    </row>
    <row r="243" ht="18.75" customHeight="1" spans="1:3">
      <c r="A243" s="82">
        <v>2020201</v>
      </c>
      <c r="B243" s="82" t="s">
        <v>941</v>
      </c>
      <c r="C243" s="83">
        <v>0</v>
      </c>
    </row>
    <row r="244" ht="18.75" customHeight="1" spans="1:3">
      <c r="A244" s="82">
        <v>2020202</v>
      </c>
      <c r="B244" s="82" t="s">
        <v>942</v>
      </c>
      <c r="C244" s="83">
        <v>0</v>
      </c>
    </row>
    <row r="245" ht="18.75" customHeight="1" spans="1:3">
      <c r="A245" s="82">
        <v>20203</v>
      </c>
      <c r="B245" s="116" t="s">
        <v>943</v>
      </c>
      <c r="C245" s="83">
        <f>SUM(C246:C247)</f>
        <v>0</v>
      </c>
    </row>
    <row r="246" ht="18.75" customHeight="1" spans="1:3">
      <c r="A246" s="82">
        <v>2020304</v>
      </c>
      <c r="B246" s="82" t="s">
        <v>944</v>
      </c>
      <c r="C246" s="83">
        <v>0</v>
      </c>
    </row>
    <row r="247" ht="18.75" customHeight="1" spans="1:3">
      <c r="A247" s="82">
        <v>2020306</v>
      </c>
      <c r="B247" s="82" t="s">
        <v>945</v>
      </c>
      <c r="C247" s="83">
        <v>0</v>
      </c>
    </row>
    <row r="248" ht="18.75" customHeight="1" spans="1:3">
      <c r="A248" s="82">
        <v>20204</v>
      </c>
      <c r="B248" s="116" t="s">
        <v>946</v>
      </c>
      <c r="C248" s="83">
        <f>SUM(C249:C253)</f>
        <v>0</v>
      </c>
    </row>
    <row r="249" ht="18.75" customHeight="1" spans="1:3">
      <c r="A249" s="82">
        <v>2020401</v>
      </c>
      <c r="B249" s="82" t="s">
        <v>947</v>
      </c>
      <c r="C249" s="83">
        <v>0</v>
      </c>
    </row>
    <row r="250" ht="18.75" customHeight="1" spans="1:3">
      <c r="A250" s="82">
        <v>2020402</v>
      </c>
      <c r="B250" s="82" t="s">
        <v>948</v>
      </c>
      <c r="C250" s="83">
        <v>0</v>
      </c>
    </row>
    <row r="251" ht="18.75" customHeight="1" spans="1:3">
      <c r="A251" s="82">
        <v>2020403</v>
      </c>
      <c r="B251" s="82" t="s">
        <v>949</v>
      </c>
      <c r="C251" s="83">
        <v>0</v>
      </c>
    </row>
    <row r="252" ht="18.75" customHeight="1" spans="1:3">
      <c r="A252" s="82">
        <v>2020404</v>
      </c>
      <c r="B252" s="82" t="s">
        <v>950</v>
      </c>
      <c r="C252" s="83">
        <v>0</v>
      </c>
    </row>
    <row r="253" ht="18.75" customHeight="1" spans="1:3">
      <c r="A253" s="82">
        <v>2020499</v>
      </c>
      <c r="B253" s="82" t="s">
        <v>951</v>
      </c>
      <c r="C253" s="83">
        <v>0</v>
      </c>
    </row>
    <row r="254" ht="18.75" customHeight="1" spans="1:3">
      <c r="A254" s="82">
        <v>20205</v>
      </c>
      <c r="B254" s="116" t="s">
        <v>952</v>
      </c>
      <c r="C254" s="83">
        <f>SUM(C255:C258)</f>
        <v>0</v>
      </c>
    </row>
    <row r="255" ht="18.75" customHeight="1" spans="1:3">
      <c r="A255" s="82">
        <v>2020503</v>
      </c>
      <c r="B255" s="82" t="s">
        <v>953</v>
      </c>
      <c r="C255" s="83">
        <v>0</v>
      </c>
    </row>
    <row r="256" ht="18.75" customHeight="1" spans="1:3">
      <c r="A256" s="82">
        <v>2020504</v>
      </c>
      <c r="B256" s="82" t="s">
        <v>954</v>
      </c>
      <c r="C256" s="83">
        <v>0</v>
      </c>
    </row>
    <row r="257" ht="18.75" customHeight="1" spans="1:3">
      <c r="A257" s="82">
        <v>2020505</v>
      </c>
      <c r="B257" s="82" t="s">
        <v>955</v>
      </c>
      <c r="C257" s="83">
        <v>0</v>
      </c>
    </row>
    <row r="258" ht="18.75" customHeight="1" spans="1:3">
      <c r="A258" s="82">
        <v>2020599</v>
      </c>
      <c r="B258" s="82" t="s">
        <v>956</v>
      </c>
      <c r="C258" s="83">
        <v>0</v>
      </c>
    </row>
    <row r="259" ht="18.75" customHeight="1" spans="1:3">
      <c r="A259" s="82">
        <v>20206</v>
      </c>
      <c r="B259" s="116" t="s">
        <v>957</v>
      </c>
      <c r="C259" s="83">
        <f>C260</f>
        <v>0</v>
      </c>
    </row>
    <row r="260" ht="18.75" customHeight="1" spans="1:3">
      <c r="A260" s="82">
        <v>2020601</v>
      </c>
      <c r="B260" s="82" t="s">
        <v>958</v>
      </c>
      <c r="C260" s="83">
        <v>0</v>
      </c>
    </row>
    <row r="261" ht="18.75" customHeight="1" spans="1:3">
      <c r="A261" s="82">
        <v>20207</v>
      </c>
      <c r="B261" s="116" t="s">
        <v>959</v>
      </c>
      <c r="C261" s="83">
        <f>SUM(C262:C265)</f>
        <v>0</v>
      </c>
    </row>
    <row r="262" ht="18.75" customHeight="1" spans="1:3">
      <c r="A262" s="82">
        <v>2020701</v>
      </c>
      <c r="B262" s="82" t="s">
        <v>960</v>
      </c>
      <c r="C262" s="83">
        <v>0</v>
      </c>
    </row>
    <row r="263" ht="18.75" customHeight="1" spans="1:3">
      <c r="A263" s="82">
        <v>2020702</v>
      </c>
      <c r="B263" s="82" t="s">
        <v>961</v>
      </c>
      <c r="C263" s="83">
        <v>0</v>
      </c>
    </row>
    <row r="264" ht="18.75" customHeight="1" spans="1:3">
      <c r="A264" s="82">
        <v>2020703</v>
      </c>
      <c r="B264" s="82" t="s">
        <v>962</v>
      </c>
      <c r="C264" s="83">
        <v>0</v>
      </c>
    </row>
    <row r="265" ht="18.75" customHeight="1" spans="1:3">
      <c r="A265" s="82">
        <v>2020799</v>
      </c>
      <c r="B265" s="82" t="s">
        <v>963</v>
      </c>
      <c r="C265" s="83">
        <v>0</v>
      </c>
    </row>
    <row r="266" ht="18.75" customHeight="1" spans="1:3">
      <c r="A266" s="82">
        <v>20208</v>
      </c>
      <c r="B266" s="116" t="s">
        <v>964</v>
      </c>
      <c r="C266" s="83">
        <f>SUM(C267:C271)</f>
        <v>0</v>
      </c>
    </row>
    <row r="267" ht="18.75" customHeight="1" spans="1:3">
      <c r="A267" s="82">
        <v>2020801</v>
      </c>
      <c r="B267" s="82" t="s">
        <v>811</v>
      </c>
      <c r="C267" s="83">
        <v>0</v>
      </c>
    </row>
    <row r="268" ht="18.75" customHeight="1" spans="1:3">
      <c r="A268" s="82">
        <v>2020802</v>
      </c>
      <c r="B268" s="82" t="s">
        <v>812</v>
      </c>
      <c r="C268" s="83">
        <v>0</v>
      </c>
    </row>
    <row r="269" ht="18.75" customHeight="1" spans="1:3">
      <c r="A269" s="82">
        <v>2020803</v>
      </c>
      <c r="B269" s="82" t="s">
        <v>813</v>
      </c>
      <c r="C269" s="83">
        <v>0</v>
      </c>
    </row>
    <row r="270" ht="18.75" customHeight="1" spans="1:3">
      <c r="A270" s="82">
        <v>2020850</v>
      </c>
      <c r="B270" s="82" t="s">
        <v>820</v>
      </c>
      <c r="C270" s="83">
        <v>0</v>
      </c>
    </row>
    <row r="271" ht="18.75" customHeight="1" spans="1:3">
      <c r="A271" s="82">
        <v>2020899</v>
      </c>
      <c r="B271" s="82" t="s">
        <v>965</v>
      </c>
      <c r="C271" s="83">
        <v>0</v>
      </c>
    </row>
    <row r="272" ht="18.75" customHeight="1" spans="1:3">
      <c r="A272" s="82">
        <v>20299</v>
      </c>
      <c r="B272" s="116" t="s">
        <v>966</v>
      </c>
      <c r="C272" s="83">
        <f>C273</f>
        <v>0</v>
      </c>
    </row>
    <row r="273" ht="18.75" customHeight="1" spans="1:3">
      <c r="A273" s="82">
        <v>2029999</v>
      </c>
      <c r="B273" s="82" t="s">
        <v>967</v>
      </c>
      <c r="C273" s="83">
        <v>0</v>
      </c>
    </row>
    <row r="274" ht="18.75" customHeight="1" spans="1:3">
      <c r="A274" s="82">
        <v>203</v>
      </c>
      <c r="B274" s="116" t="s">
        <v>777</v>
      </c>
      <c r="C274" s="83" t="e">
        <f>SUM(#REF!,#REF!,#REF!,#REF!,#REF!)</f>
        <v>#REF!</v>
      </c>
    </row>
    <row r="275" ht="18.75" customHeight="1" spans="1:3">
      <c r="A275" s="82">
        <v>204</v>
      </c>
      <c r="B275" s="116" t="s">
        <v>778</v>
      </c>
      <c r="C275" s="83">
        <f>SUM(C276,C279,C290,C297,C305,C314,C328,C338,C348,C356,C362)</f>
        <v>20542</v>
      </c>
    </row>
    <row r="276" ht="18.75" customHeight="1" spans="1:3">
      <c r="A276" s="82">
        <v>20401</v>
      </c>
      <c r="B276" s="116" t="s">
        <v>968</v>
      </c>
      <c r="C276" s="83">
        <f>SUM(C277:C278)</f>
        <v>32</v>
      </c>
    </row>
    <row r="277" ht="18.75" customHeight="1" spans="1:3">
      <c r="A277" s="82">
        <v>2040101</v>
      </c>
      <c r="B277" s="82" t="s">
        <v>969</v>
      </c>
      <c r="C277" s="83">
        <v>32</v>
      </c>
    </row>
    <row r="278" ht="18.75" customHeight="1" spans="1:3">
      <c r="A278" s="82">
        <v>2040199</v>
      </c>
      <c r="B278" s="82" t="s">
        <v>970</v>
      </c>
      <c r="C278" s="83">
        <v>0</v>
      </c>
    </row>
    <row r="279" ht="18.75" customHeight="1" spans="1:3">
      <c r="A279" s="82">
        <v>20402</v>
      </c>
      <c r="B279" s="116" t="s">
        <v>971</v>
      </c>
      <c r="C279" s="83">
        <f>SUM(C280:C289)</f>
        <v>18581</v>
      </c>
    </row>
    <row r="280" ht="18.75" customHeight="1" spans="1:3">
      <c r="A280" s="82">
        <v>2040201</v>
      </c>
      <c r="B280" s="82" t="s">
        <v>811</v>
      </c>
      <c r="C280" s="83">
        <v>8099</v>
      </c>
    </row>
    <row r="281" ht="18.75" customHeight="1" spans="1:3">
      <c r="A281" s="82">
        <v>2040202</v>
      </c>
      <c r="B281" s="82" t="s">
        <v>812</v>
      </c>
      <c r="C281" s="83">
        <v>3342</v>
      </c>
    </row>
    <row r="282" ht="18.75" customHeight="1" spans="1:3">
      <c r="A282" s="82">
        <v>2040203</v>
      </c>
      <c r="B282" s="82" t="s">
        <v>813</v>
      </c>
      <c r="C282" s="83">
        <v>0</v>
      </c>
    </row>
    <row r="283" ht="18.75" customHeight="1" spans="1:3">
      <c r="A283" s="82">
        <v>2040219</v>
      </c>
      <c r="B283" s="82" t="s">
        <v>852</v>
      </c>
      <c r="C283" s="83">
        <v>0</v>
      </c>
    </row>
    <row r="284" ht="18.75" customHeight="1" spans="1:3">
      <c r="A284" s="82">
        <v>2040220</v>
      </c>
      <c r="B284" s="82" t="s">
        <v>972</v>
      </c>
      <c r="C284" s="83">
        <v>6462</v>
      </c>
    </row>
    <row r="285" ht="18.75" customHeight="1" spans="1:3">
      <c r="A285" s="82">
        <v>2040221</v>
      </c>
      <c r="B285" s="82" t="s">
        <v>973</v>
      </c>
      <c r="C285" s="83">
        <v>0</v>
      </c>
    </row>
    <row r="286" ht="18.75" customHeight="1" spans="1:3">
      <c r="A286" s="82">
        <v>2040222</v>
      </c>
      <c r="B286" s="82" t="s">
        <v>974</v>
      </c>
      <c r="C286" s="83">
        <v>0</v>
      </c>
    </row>
    <row r="287" ht="18.75" customHeight="1" spans="1:3">
      <c r="A287" s="82">
        <v>2040223</v>
      </c>
      <c r="B287" s="82" t="s">
        <v>975</v>
      </c>
      <c r="C287" s="83">
        <v>0</v>
      </c>
    </row>
    <row r="288" ht="18.75" customHeight="1" spans="1:3">
      <c r="A288" s="82">
        <v>2040250</v>
      </c>
      <c r="B288" s="82" t="s">
        <v>820</v>
      </c>
      <c r="C288" s="83">
        <v>0</v>
      </c>
    </row>
    <row r="289" ht="18.75" customHeight="1" spans="1:3">
      <c r="A289" s="82">
        <v>2040299</v>
      </c>
      <c r="B289" s="82" t="s">
        <v>976</v>
      </c>
      <c r="C289" s="83">
        <v>678</v>
      </c>
    </row>
    <row r="290" ht="18.75" customHeight="1" spans="1:3">
      <c r="A290" s="82">
        <v>20403</v>
      </c>
      <c r="B290" s="116" t="s">
        <v>977</v>
      </c>
      <c r="C290" s="83">
        <f>SUM(C291:C296)</f>
        <v>0</v>
      </c>
    </row>
    <row r="291" ht="18.75" customHeight="1" spans="1:3">
      <c r="A291" s="82">
        <v>2040301</v>
      </c>
      <c r="B291" s="82" t="s">
        <v>811</v>
      </c>
      <c r="C291" s="83">
        <v>0</v>
      </c>
    </row>
    <row r="292" ht="18.75" customHeight="1" spans="1:3">
      <c r="A292" s="82">
        <v>2040302</v>
      </c>
      <c r="B292" s="82" t="s">
        <v>812</v>
      </c>
      <c r="C292" s="83">
        <v>0</v>
      </c>
    </row>
    <row r="293" ht="18.75" customHeight="1" spans="1:3">
      <c r="A293" s="82">
        <v>2040303</v>
      </c>
      <c r="B293" s="82" t="s">
        <v>813</v>
      </c>
      <c r="C293" s="83">
        <v>0</v>
      </c>
    </row>
    <row r="294" ht="18.75" customHeight="1" spans="1:3">
      <c r="A294" s="82">
        <v>2040304</v>
      </c>
      <c r="B294" s="82" t="s">
        <v>978</v>
      </c>
      <c r="C294" s="83">
        <v>0</v>
      </c>
    </row>
    <row r="295" ht="18.75" customHeight="1" spans="1:3">
      <c r="A295" s="82">
        <v>2040350</v>
      </c>
      <c r="B295" s="82" t="s">
        <v>820</v>
      </c>
      <c r="C295" s="83">
        <v>0</v>
      </c>
    </row>
    <row r="296" ht="18.75" customHeight="1" spans="1:3">
      <c r="A296" s="82">
        <v>2040399</v>
      </c>
      <c r="B296" s="82" t="s">
        <v>979</v>
      </c>
      <c r="C296" s="83">
        <v>0</v>
      </c>
    </row>
    <row r="297" ht="18.75" customHeight="1" spans="1:3">
      <c r="A297" s="82">
        <v>20404</v>
      </c>
      <c r="B297" s="116" t="s">
        <v>980</v>
      </c>
      <c r="C297" s="83">
        <f>SUM(C298:C304)</f>
        <v>0</v>
      </c>
    </row>
    <row r="298" ht="18.75" customHeight="1" spans="1:3">
      <c r="A298" s="82">
        <v>2040401</v>
      </c>
      <c r="B298" s="82" t="s">
        <v>811</v>
      </c>
      <c r="C298" s="83">
        <v>0</v>
      </c>
    </row>
    <row r="299" ht="18.75" customHeight="1" spans="1:3">
      <c r="A299" s="82">
        <v>2040402</v>
      </c>
      <c r="B299" s="82" t="s">
        <v>812</v>
      </c>
      <c r="C299" s="83">
        <v>0</v>
      </c>
    </row>
    <row r="300" ht="18.75" customHeight="1" spans="1:3">
      <c r="A300" s="82">
        <v>2040403</v>
      </c>
      <c r="B300" s="82" t="s">
        <v>813</v>
      </c>
      <c r="C300" s="83">
        <v>0</v>
      </c>
    </row>
    <row r="301" ht="18.75" customHeight="1" spans="1:3">
      <c r="A301" s="82">
        <v>2040409</v>
      </c>
      <c r="B301" s="82" t="s">
        <v>981</v>
      </c>
      <c r="C301" s="83">
        <v>0</v>
      </c>
    </row>
    <row r="302" ht="18.75" customHeight="1" spans="1:3">
      <c r="A302" s="82">
        <v>2040410</v>
      </c>
      <c r="B302" s="82" t="s">
        <v>982</v>
      </c>
      <c r="C302" s="83">
        <v>0</v>
      </c>
    </row>
    <row r="303" ht="18.75" customHeight="1" spans="1:3">
      <c r="A303" s="82">
        <v>2040450</v>
      </c>
      <c r="B303" s="82" t="s">
        <v>820</v>
      </c>
      <c r="C303" s="83">
        <v>0</v>
      </c>
    </row>
    <row r="304" ht="18.75" customHeight="1" spans="1:3">
      <c r="A304" s="82">
        <v>2040499</v>
      </c>
      <c r="B304" s="82" t="s">
        <v>983</v>
      </c>
      <c r="C304" s="83">
        <v>0</v>
      </c>
    </row>
    <row r="305" ht="18.75" customHeight="1" spans="1:3">
      <c r="A305" s="82">
        <v>20405</v>
      </c>
      <c r="B305" s="116" t="s">
        <v>984</v>
      </c>
      <c r="C305" s="83">
        <f>SUM(C306:C313)</f>
        <v>0</v>
      </c>
    </row>
    <row r="306" ht="18.75" customHeight="1" spans="1:3">
      <c r="A306" s="82">
        <v>2040501</v>
      </c>
      <c r="B306" s="82" t="s">
        <v>811</v>
      </c>
      <c r="C306" s="83">
        <v>0</v>
      </c>
    </row>
    <row r="307" ht="18.75" customHeight="1" spans="1:3">
      <c r="A307" s="82">
        <v>2040502</v>
      </c>
      <c r="B307" s="82" t="s">
        <v>812</v>
      </c>
      <c r="C307" s="83">
        <v>0</v>
      </c>
    </row>
    <row r="308" ht="18.75" customHeight="1" spans="1:3">
      <c r="A308" s="82">
        <v>2040503</v>
      </c>
      <c r="B308" s="82" t="s">
        <v>813</v>
      </c>
      <c r="C308" s="83">
        <v>0</v>
      </c>
    </row>
    <row r="309" ht="18.75" customHeight="1" spans="1:3">
      <c r="A309" s="82">
        <v>2040504</v>
      </c>
      <c r="B309" s="82" t="s">
        <v>985</v>
      </c>
      <c r="C309" s="83">
        <v>0</v>
      </c>
    </row>
    <row r="310" ht="18.75" customHeight="1" spans="1:3">
      <c r="A310" s="82">
        <v>2040505</v>
      </c>
      <c r="B310" s="82" t="s">
        <v>986</v>
      </c>
      <c r="C310" s="83">
        <v>0</v>
      </c>
    </row>
    <row r="311" ht="18.75" customHeight="1" spans="1:3">
      <c r="A311" s="82">
        <v>2040506</v>
      </c>
      <c r="B311" s="82" t="s">
        <v>987</v>
      </c>
      <c r="C311" s="83">
        <v>0</v>
      </c>
    </row>
    <row r="312" ht="18.75" customHeight="1" spans="1:3">
      <c r="A312" s="82">
        <v>2040550</v>
      </c>
      <c r="B312" s="82" t="s">
        <v>820</v>
      </c>
      <c r="C312" s="83">
        <v>0</v>
      </c>
    </row>
    <row r="313" ht="18.75" customHeight="1" spans="1:3">
      <c r="A313" s="82">
        <v>2040599</v>
      </c>
      <c r="B313" s="82" t="s">
        <v>988</v>
      </c>
      <c r="C313" s="83">
        <v>0</v>
      </c>
    </row>
    <row r="314" ht="18.75" customHeight="1" spans="1:3">
      <c r="A314" s="82">
        <v>20406</v>
      </c>
      <c r="B314" s="116" t="s">
        <v>989</v>
      </c>
      <c r="C314" s="83">
        <f>SUM(C315:C327)</f>
        <v>1828</v>
      </c>
    </row>
    <row r="315" ht="18.75" customHeight="1" spans="1:3">
      <c r="A315" s="82">
        <v>2040601</v>
      </c>
      <c r="B315" s="82" t="s">
        <v>811</v>
      </c>
      <c r="C315" s="83">
        <v>1569</v>
      </c>
    </row>
    <row r="316" ht="18.75" customHeight="1" spans="1:3">
      <c r="A316" s="82">
        <v>2040602</v>
      </c>
      <c r="B316" s="82" t="s">
        <v>812</v>
      </c>
      <c r="C316" s="83">
        <v>198</v>
      </c>
    </row>
    <row r="317" ht="18.75" customHeight="1" spans="1:3">
      <c r="A317" s="82">
        <v>2040603</v>
      </c>
      <c r="B317" s="82" t="s">
        <v>813</v>
      </c>
      <c r="C317" s="83">
        <v>0</v>
      </c>
    </row>
    <row r="318" ht="18.75" customHeight="1" spans="1:3">
      <c r="A318" s="82">
        <v>2040604</v>
      </c>
      <c r="B318" s="82" t="s">
        <v>990</v>
      </c>
      <c r="C318" s="83">
        <v>0</v>
      </c>
    </row>
    <row r="319" ht="18.75" customHeight="1" spans="1:3">
      <c r="A319" s="82">
        <v>2040605</v>
      </c>
      <c r="B319" s="82" t="s">
        <v>991</v>
      </c>
      <c r="C319" s="83">
        <v>0</v>
      </c>
    </row>
    <row r="320" ht="18.75" customHeight="1" spans="1:3">
      <c r="A320" s="82">
        <v>2040606</v>
      </c>
      <c r="B320" s="82" t="s">
        <v>992</v>
      </c>
      <c r="C320" s="83">
        <v>0</v>
      </c>
    </row>
    <row r="321" ht="18.75" customHeight="1" spans="1:3">
      <c r="A321" s="82">
        <v>2040607</v>
      </c>
      <c r="B321" s="82" t="s">
        <v>993</v>
      </c>
      <c r="C321" s="83">
        <v>0</v>
      </c>
    </row>
    <row r="322" ht="18.75" customHeight="1" spans="1:3">
      <c r="A322" s="82">
        <v>2040608</v>
      </c>
      <c r="B322" s="82" t="s">
        <v>994</v>
      </c>
      <c r="C322" s="83">
        <v>0</v>
      </c>
    </row>
    <row r="323" ht="18.75" customHeight="1" spans="1:3">
      <c r="A323" s="82">
        <v>2040610</v>
      </c>
      <c r="B323" s="82" t="s">
        <v>995</v>
      </c>
      <c r="C323" s="83">
        <v>0</v>
      </c>
    </row>
    <row r="324" ht="18.75" customHeight="1" spans="1:3">
      <c r="A324" s="82">
        <v>2040612</v>
      </c>
      <c r="B324" s="82" t="s">
        <v>996</v>
      </c>
      <c r="C324" s="83">
        <v>0</v>
      </c>
    </row>
    <row r="325" ht="18.75" customHeight="1" spans="1:3">
      <c r="A325" s="82">
        <v>2040613</v>
      </c>
      <c r="B325" s="82" t="s">
        <v>852</v>
      </c>
      <c r="C325" s="83">
        <v>0</v>
      </c>
    </row>
    <row r="326" ht="18.75" customHeight="1" spans="1:3">
      <c r="A326" s="82">
        <v>2040650</v>
      </c>
      <c r="B326" s="82" t="s">
        <v>820</v>
      </c>
      <c r="C326" s="83">
        <v>0</v>
      </c>
    </row>
    <row r="327" ht="18.75" customHeight="1" spans="1:3">
      <c r="A327" s="82">
        <v>2040699</v>
      </c>
      <c r="B327" s="82" t="s">
        <v>997</v>
      </c>
      <c r="C327" s="83">
        <v>61</v>
      </c>
    </row>
    <row r="328" ht="18.75" customHeight="1" spans="1:3">
      <c r="A328" s="82">
        <v>20407</v>
      </c>
      <c r="B328" s="116" t="s">
        <v>998</v>
      </c>
      <c r="C328" s="83">
        <f>SUM(C329:C337)</f>
        <v>0</v>
      </c>
    </row>
    <row r="329" ht="18.75" customHeight="1" spans="1:3">
      <c r="A329" s="82">
        <v>2040701</v>
      </c>
      <c r="B329" s="82" t="s">
        <v>811</v>
      </c>
      <c r="C329" s="83">
        <v>0</v>
      </c>
    </row>
    <row r="330" ht="18.75" customHeight="1" spans="1:3">
      <c r="A330" s="82">
        <v>2040702</v>
      </c>
      <c r="B330" s="82" t="s">
        <v>812</v>
      </c>
      <c r="C330" s="83">
        <v>0</v>
      </c>
    </row>
    <row r="331" ht="18.75" customHeight="1" spans="1:3">
      <c r="A331" s="82">
        <v>2040703</v>
      </c>
      <c r="B331" s="82" t="s">
        <v>813</v>
      </c>
      <c r="C331" s="83">
        <v>0</v>
      </c>
    </row>
    <row r="332" ht="18.75" customHeight="1" spans="1:3">
      <c r="A332" s="82">
        <v>2040704</v>
      </c>
      <c r="B332" s="82" t="s">
        <v>999</v>
      </c>
      <c r="C332" s="83">
        <v>0</v>
      </c>
    </row>
    <row r="333" ht="18.75" customHeight="1" spans="1:3">
      <c r="A333" s="82">
        <v>2040705</v>
      </c>
      <c r="B333" s="82" t="s">
        <v>1000</v>
      </c>
      <c r="C333" s="83">
        <v>0</v>
      </c>
    </row>
    <row r="334" ht="18.75" customHeight="1" spans="1:3">
      <c r="A334" s="82">
        <v>2040706</v>
      </c>
      <c r="B334" s="82" t="s">
        <v>1001</v>
      </c>
      <c r="C334" s="83">
        <v>0</v>
      </c>
    </row>
    <row r="335" ht="18.75" customHeight="1" spans="1:3">
      <c r="A335" s="82">
        <v>2040707</v>
      </c>
      <c r="B335" s="82" t="s">
        <v>852</v>
      </c>
      <c r="C335" s="83">
        <v>0</v>
      </c>
    </row>
    <row r="336" ht="18.75" customHeight="1" spans="1:3">
      <c r="A336" s="82">
        <v>2040750</v>
      </c>
      <c r="B336" s="82" t="s">
        <v>820</v>
      </c>
      <c r="C336" s="83">
        <v>0</v>
      </c>
    </row>
    <row r="337" ht="18.75" customHeight="1" spans="1:3">
      <c r="A337" s="82">
        <v>2040799</v>
      </c>
      <c r="B337" s="82" t="s">
        <v>1002</v>
      </c>
      <c r="C337" s="83">
        <v>0</v>
      </c>
    </row>
    <row r="338" ht="18.75" customHeight="1" spans="1:3">
      <c r="A338" s="82">
        <v>20408</v>
      </c>
      <c r="B338" s="116" t="s">
        <v>1003</v>
      </c>
      <c r="C338" s="83">
        <f>SUM(C339:C347)</f>
        <v>0</v>
      </c>
    </row>
    <row r="339" ht="18.75" customHeight="1" spans="1:3">
      <c r="A339" s="82">
        <v>2040801</v>
      </c>
      <c r="B339" s="82" t="s">
        <v>811</v>
      </c>
      <c r="C339" s="83">
        <v>0</v>
      </c>
    </row>
    <row r="340" ht="18.75" customHeight="1" spans="1:3">
      <c r="A340" s="82">
        <v>2040802</v>
      </c>
      <c r="B340" s="82" t="s">
        <v>812</v>
      </c>
      <c r="C340" s="83">
        <v>0</v>
      </c>
    </row>
    <row r="341" ht="18.75" customHeight="1" spans="1:3">
      <c r="A341" s="82">
        <v>2040803</v>
      </c>
      <c r="B341" s="82" t="s">
        <v>813</v>
      </c>
      <c r="C341" s="83">
        <v>0</v>
      </c>
    </row>
    <row r="342" ht="18.75" customHeight="1" spans="1:3">
      <c r="A342" s="82">
        <v>2040804</v>
      </c>
      <c r="B342" s="82" t="s">
        <v>1004</v>
      </c>
      <c r="C342" s="83">
        <v>0</v>
      </c>
    </row>
    <row r="343" ht="18.75" customHeight="1" spans="1:3">
      <c r="A343" s="82">
        <v>2040805</v>
      </c>
      <c r="B343" s="82" t="s">
        <v>1005</v>
      </c>
      <c r="C343" s="83">
        <v>0</v>
      </c>
    </row>
    <row r="344" ht="18.75" customHeight="1" spans="1:3">
      <c r="A344" s="82">
        <v>2040806</v>
      </c>
      <c r="B344" s="82" t="s">
        <v>1006</v>
      </c>
      <c r="C344" s="83">
        <v>0</v>
      </c>
    </row>
    <row r="345" ht="18.75" customHeight="1" spans="1:3">
      <c r="A345" s="82">
        <v>2040807</v>
      </c>
      <c r="B345" s="82" t="s">
        <v>852</v>
      </c>
      <c r="C345" s="83">
        <v>0</v>
      </c>
    </row>
    <row r="346" ht="18.75" customHeight="1" spans="1:3">
      <c r="A346" s="82">
        <v>2040850</v>
      </c>
      <c r="B346" s="82" t="s">
        <v>820</v>
      </c>
      <c r="C346" s="83">
        <v>0</v>
      </c>
    </row>
    <row r="347" ht="18.75" customHeight="1" spans="1:3">
      <c r="A347" s="82">
        <v>2040899</v>
      </c>
      <c r="B347" s="82" t="s">
        <v>1007</v>
      </c>
      <c r="C347" s="83">
        <v>0</v>
      </c>
    </row>
    <row r="348" ht="18.75" customHeight="1" spans="1:3">
      <c r="A348" s="82">
        <v>20409</v>
      </c>
      <c r="B348" s="116" t="s">
        <v>1008</v>
      </c>
      <c r="C348" s="83">
        <f>SUM(C349:C355)</f>
        <v>0</v>
      </c>
    </row>
    <row r="349" ht="18.75" customHeight="1" spans="1:3">
      <c r="A349" s="82">
        <v>2040901</v>
      </c>
      <c r="B349" s="82" t="s">
        <v>811</v>
      </c>
      <c r="C349" s="83">
        <v>0</v>
      </c>
    </row>
    <row r="350" ht="18.75" customHeight="1" spans="1:3">
      <c r="A350" s="82">
        <v>2040902</v>
      </c>
      <c r="B350" s="82" t="s">
        <v>812</v>
      </c>
      <c r="C350" s="83">
        <v>0</v>
      </c>
    </row>
    <row r="351" ht="18.75" customHeight="1" spans="1:3">
      <c r="A351" s="82">
        <v>2040903</v>
      </c>
      <c r="B351" s="82" t="s">
        <v>813</v>
      </c>
      <c r="C351" s="83">
        <v>0</v>
      </c>
    </row>
    <row r="352" ht="18.75" customHeight="1" spans="1:3">
      <c r="A352" s="82">
        <v>2040904</v>
      </c>
      <c r="B352" s="82" t="s">
        <v>1009</v>
      </c>
      <c r="C352" s="83">
        <v>0</v>
      </c>
    </row>
    <row r="353" ht="18.75" customHeight="1" spans="1:3">
      <c r="A353" s="82">
        <v>2040905</v>
      </c>
      <c r="B353" s="82" t="s">
        <v>1010</v>
      </c>
      <c r="C353" s="83">
        <v>0</v>
      </c>
    </row>
    <row r="354" ht="18.75" customHeight="1" spans="1:3">
      <c r="A354" s="82">
        <v>2040950</v>
      </c>
      <c r="B354" s="82" t="s">
        <v>820</v>
      </c>
      <c r="C354" s="83">
        <v>0</v>
      </c>
    </row>
    <row r="355" ht="18.75" customHeight="1" spans="1:3">
      <c r="A355" s="82">
        <v>2040999</v>
      </c>
      <c r="B355" s="82" t="s">
        <v>1011</v>
      </c>
      <c r="C355" s="83">
        <v>0</v>
      </c>
    </row>
    <row r="356" ht="18.75" customHeight="1" spans="1:3">
      <c r="A356" s="82">
        <v>20410</v>
      </c>
      <c r="B356" s="116" t="s">
        <v>1012</v>
      </c>
      <c r="C356" s="83">
        <f>SUM(C357:C361)</f>
        <v>0</v>
      </c>
    </row>
    <row r="357" ht="18.75" customHeight="1" spans="1:3">
      <c r="A357" s="82">
        <v>2041001</v>
      </c>
      <c r="B357" s="82" t="s">
        <v>811</v>
      </c>
      <c r="C357" s="83">
        <v>0</v>
      </c>
    </row>
    <row r="358" ht="18.75" customHeight="1" spans="1:3">
      <c r="A358" s="82">
        <v>2041002</v>
      </c>
      <c r="B358" s="82" t="s">
        <v>812</v>
      </c>
      <c r="C358" s="83">
        <v>0</v>
      </c>
    </row>
    <row r="359" ht="18.75" customHeight="1" spans="1:3">
      <c r="A359" s="82">
        <v>2041006</v>
      </c>
      <c r="B359" s="82" t="s">
        <v>852</v>
      </c>
      <c r="C359" s="83">
        <v>0</v>
      </c>
    </row>
    <row r="360" ht="18.75" customHeight="1" spans="1:3">
      <c r="A360" s="82">
        <v>2041007</v>
      </c>
      <c r="B360" s="82" t="s">
        <v>1013</v>
      </c>
      <c r="C360" s="83">
        <v>0</v>
      </c>
    </row>
    <row r="361" ht="18.75" customHeight="1" spans="1:3">
      <c r="A361" s="82">
        <v>2041099</v>
      </c>
      <c r="B361" s="82" t="s">
        <v>1014</v>
      </c>
      <c r="C361" s="83">
        <v>0</v>
      </c>
    </row>
    <row r="362" ht="18.75" customHeight="1" spans="1:3">
      <c r="A362" s="82">
        <v>20499</v>
      </c>
      <c r="B362" s="116" t="s">
        <v>1015</v>
      </c>
      <c r="C362" s="83">
        <f>SUM(C363:C364)</f>
        <v>101</v>
      </c>
    </row>
    <row r="363" ht="18.75" customHeight="1" spans="1:3">
      <c r="A363" s="82">
        <v>2049902</v>
      </c>
      <c r="B363" s="82" t="s">
        <v>1016</v>
      </c>
      <c r="C363" s="83">
        <v>0</v>
      </c>
    </row>
    <row r="364" ht="18.75" customHeight="1" spans="1:3">
      <c r="A364" s="82">
        <v>2049999</v>
      </c>
      <c r="B364" s="82" t="s">
        <v>1017</v>
      </c>
      <c r="C364" s="83">
        <v>101</v>
      </c>
    </row>
    <row r="365" ht="18.75" customHeight="1" spans="1:3">
      <c r="A365" s="82">
        <v>205</v>
      </c>
      <c r="B365" s="116" t="s">
        <v>779</v>
      </c>
      <c r="C365" s="83">
        <f>SUM(C366,C371,C378,C384,C390,C394,C398,C402,C408,C415)</f>
        <v>165010</v>
      </c>
    </row>
    <row r="366" ht="18.75" customHeight="1" spans="1:3">
      <c r="A366" s="82">
        <v>20501</v>
      </c>
      <c r="B366" s="116" t="s">
        <v>1018</v>
      </c>
      <c r="C366" s="83">
        <f>SUM(C367:C370)</f>
        <v>2251</v>
      </c>
    </row>
    <row r="367" ht="18.75" customHeight="1" spans="1:3">
      <c r="A367" s="82">
        <v>2050101</v>
      </c>
      <c r="B367" s="82" t="s">
        <v>811</v>
      </c>
      <c r="C367" s="83">
        <v>1931</v>
      </c>
    </row>
    <row r="368" ht="18.75" customHeight="1" spans="1:3">
      <c r="A368" s="82">
        <v>2050102</v>
      </c>
      <c r="B368" s="82" t="s">
        <v>812</v>
      </c>
      <c r="C368" s="83">
        <v>0</v>
      </c>
    </row>
    <row r="369" ht="18.75" customHeight="1" spans="1:3">
      <c r="A369" s="82">
        <v>2050103</v>
      </c>
      <c r="B369" s="82" t="s">
        <v>813</v>
      </c>
      <c r="C369" s="83">
        <v>0</v>
      </c>
    </row>
    <row r="370" ht="18.75" customHeight="1" spans="1:3">
      <c r="A370" s="82">
        <v>2050199</v>
      </c>
      <c r="B370" s="82" t="s">
        <v>1019</v>
      </c>
      <c r="C370" s="83">
        <v>320</v>
      </c>
    </row>
    <row r="371" ht="18.75" customHeight="1" spans="1:3">
      <c r="A371" s="82">
        <v>20502</v>
      </c>
      <c r="B371" s="116" t="s">
        <v>1020</v>
      </c>
      <c r="C371" s="83">
        <f>SUM(C372:C377)</f>
        <v>151198</v>
      </c>
    </row>
    <row r="372" ht="18.75" customHeight="1" spans="1:3">
      <c r="A372" s="82">
        <v>2050201</v>
      </c>
      <c r="B372" s="82" t="s">
        <v>1021</v>
      </c>
      <c r="C372" s="83">
        <v>2255</v>
      </c>
    </row>
    <row r="373" ht="18.75" customHeight="1" spans="1:3">
      <c r="A373" s="82">
        <v>2050202</v>
      </c>
      <c r="B373" s="82" t="s">
        <v>1022</v>
      </c>
      <c r="C373" s="83">
        <v>44260</v>
      </c>
    </row>
    <row r="374" ht="18.75" customHeight="1" spans="1:3">
      <c r="A374" s="82">
        <v>2050203</v>
      </c>
      <c r="B374" s="82" t="s">
        <v>1023</v>
      </c>
      <c r="C374" s="83">
        <v>31308</v>
      </c>
    </row>
    <row r="375" ht="18.75" customHeight="1" spans="1:3">
      <c r="A375" s="82">
        <v>2050204</v>
      </c>
      <c r="B375" s="82" t="s">
        <v>1024</v>
      </c>
      <c r="C375" s="83">
        <v>17334</v>
      </c>
    </row>
    <row r="376" ht="18.75" customHeight="1" spans="1:3">
      <c r="A376" s="82">
        <v>2050205</v>
      </c>
      <c r="B376" s="82" t="s">
        <v>1025</v>
      </c>
      <c r="C376" s="83">
        <v>232</v>
      </c>
    </row>
    <row r="377" ht="18.75" customHeight="1" spans="1:3">
      <c r="A377" s="82">
        <v>2050299</v>
      </c>
      <c r="B377" s="82" t="s">
        <v>1026</v>
      </c>
      <c r="C377" s="83">
        <v>55809</v>
      </c>
    </row>
    <row r="378" ht="18.75" customHeight="1" spans="1:3">
      <c r="A378" s="82">
        <v>20503</v>
      </c>
      <c r="B378" s="116" t="s">
        <v>1027</v>
      </c>
      <c r="C378" s="83">
        <f>SUM(C379:C383)</f>
        <v>6485</v>
      </c>
    </row>
    <row r="379" ht="18.75" customHeight="1" spans="1:3">
      <c r="A379" s="82">
        <v>2050301</v>
      </c>
      <c r="B379" s="82" t="s">
        <v>1028</v>
      </c>
      <c r="C379" s="83">
        <v>0</v>
      </c>
    </row>
    <row r="380" ht="18.75" customHeight="1" spans="1:3">
      <c r="A380" s="82">
        <v>2050302</v>
      </c>
      <c r="B380" s="82" t="s">
        <v>1029</v>
      </c>
      <c r="C380" s="83">
        <v>6392</v>
      </c>
    </row>
    <row r="381" ht="18.75" customHeight="1" spans="1:3">
      <c r="A381" s="82">
        <v>2050303</v>
      </c>
      <c r="B381" s="82" t="s">
        <v>1030</v>
      </c>
      <c r="C381" s="83">
        <v>0</v>
      </c>
    </row>
    <row r="382" ht="18.75" customHeight="1" spans="1:3">
      <c r="A382" s="82">
        <v>2050305</v>
      </c>
      <c r="B382" s="82" t="s">
        <v>1031</v>
      </c>
      <c r="C382" s="83">
        <v>0</v>
      </c>
    </row>
    <row r="383" ht="18.75" customHeight="1" spans="1:3">
      <c r="A383" s="82">
        <v>2050399</v>
      </c>
      <c r="B383" s="82" t="s">
        <v>1032</v>
      </c>
      <c r="C383" s="83">
        <v>93</v>
      </c>
    </row>
    <row r="384" ht="18.75" customHeight="1" spans="1:3">
      <c r="A384" s="82">
        <v>20504</v>
      </c>
      <c r="B384" s="116" t="s">
        <v>1033</v>
      </c>
      <c r="C384" s="83">
        <f>SUM(C385:C389)</f>
        <v>0</v>
      </c>
    </row>
    <row r="385" ht="18.75" customHeight="1" spans="1:3">
      <c r="A385" s="82">
        <v>2050401</v>
      </c>
      <c r="B385" s="82" t="s">
        <v>1034</v>
      </c>
      <c r="C385" s="83">
        <v>0</v>
      </c>
    </row>
    <row r="386" ht="18.75" customHeight="1" spans="1:3">
      <c r="A386" s="82">
        <v>2050402</v>
      </c>
      <c r="B386" s="82" t="s">
        <v>1035</v>
      </c>
      <c r="C386" s="83">
        <v>0</v>
      </c>
    </row>
    <row r="387" ht="18.75" customHeight="1" spans="1:3">
      <c r="A387" s="82">
        <v>2050403</v>
      </c>
      <c r="B387" s="82" t="s">
        <v>1036</v>
      </c>
      <c r="C387" s="83">
        <v>0</v>
      </c>
    </row>
    <row r="388" ht="18.75" customHeight="1" spans="1:3">
      <c r="A388" s="82">
        <v>2050404</v>
      </c>
      <c r="B388" s="82" t="s">
        <v>1037</v>
      </c>
      <c r="C388" s="83">
        <v>0</v>
      </c>
    </row>
    <row r="389" ht="18.75" customHeight="1" spans="1:3">
      <c r="A389" s="82">
        <v>2050499</v>
      </c>
      <c r="B389" s="82" t="s">
        <v>1038</v>
      </c>
      <c r="C389" s="83">
        <v>0</v>
      </c>
    </row>
    <row r="390" ht="18.75" customHeight="1" spans="1:3">
      <c r="A390" s="82">
        <v>20505</v>
      </c>
      <c r="B390" s="116" t="s">
        <v>1039</v>
      </c>
      <c r="C390" s="83">
        <f>SUM(C391:C393)</f>
        <v>0</v>
      </c>
    </row>
    <row r="391" ht="18.75" customHeight="1" spans="1:3">
      <c r="A391" s="82">
        <v>2050501</v>
      </c>
      <c r="B391" s="82" t="s">
        <v>1040</v>
      </c>
      <c r="C391" s="83">
        <v>0</v>
      </c>
    </row>
    <row r="392" ht="18.75" customHeight="1" spans="1:3">
      <c r="A392" s="82">
        <v>2050502</v>
      </c>
      <c r="B392" s="82" t="s">
        <v>1041</v>
      </c>
      <c r="C392" s="83">
        <v>0</v>
      </c>
    </row>
    <row r="393" ht="18.75" customHeight="1" spans="1:3">
      <c r="A393" s="82">
        <v>2050599</v>
      </c>
      <c r="B393" s="82" t="s">
        <v>1042</v>
      </c>
      <c r="C393" s="83">
        <v>0</v>
      </c>
    </row>
    <row r="394" ht="18.75" customHeight="1" spans="1:3">
      <c r="A394" s="82">
        <v>20506</v>
      </c>
      <c r="B394" s="116" t="s">
        <v>1043</v>
      </c>
      <c r="C394" s="83">
        <f>SUM(C395:C397)</f>
        <v>0</v>
      </c>
    </row>
    <row r="395" ht="18.75" customHeight="1" spans="1:3">
      <c r="A395" s="82">
        <v>2050601</v>
      </c>
      <c r="B395" s="82" t="s">
        <v>1044</v>
      </c>
      <c r="C395" s="83">
        <v>0</v>
      </c>
    </row>
    <row r="396" ht="18.75" customHeight="1" spans="1:3">
      <c r="A396" s="82">
        <v>2050602</v>
      </c>
      <c r="B396" s="82" t="s">
        <v>1045</v>
      </c>
      <c r="C396" s="83">
        <v>0</v>
      </c>
    </row>
    <row r="397" ht="18.75" customHeight="1" spans="1:3">
      <c r="A397" s="82">
        <v>2050699</v>
      </c>
      <c r="B397" s="82" t="s">
        <v>1046</v>
      </c>
      <c r="C397" s="83">
        <v>0</v>
      </c>
    </row>
    <row r="398" ht="18.75" customHeight="1" spans="1:3">
      <c r="A398" s="82">
        <v>20507</v>
      </c>
      <c r="B398" s="116" t="s">
        <v>1047</v>
      </c>
      <c r="C398" s="83">
        <f>SUM(C399:C401)</f>
        <v>647</v>
      </c>
    </row>
    <row r="399" ht="18.75" customHeight="1" spans="1:3">
      <c r="A399" s="82">
        <v>2050701</v>
      </c>
      <c r="B399" s="82" t="s">
        <v>1048</v>
      </c>
      <c r="C399" s="83">
        <v>647</v>
      </c>
    </row>
    <row r="400" ht="18.75" customHeight="1" spans="1:3">
      <c r="A400" s="82">
        <v>2050702</v>
      </c>
      <c r="B400" s="82" t="s">
        <v>1049</v>
      </c>
      <c r="C400" s="83">
        <v>0</v>
      </c>
    </row>
    <row r="401" ht="18.75" customHeight="1" spans="1:3">
      <c r="A401" s="82">
        <v>2050799</v>
      </c>
      <c r="B401" s="82" t="s">
        <v>1050</v>
      </c>
      <c r="C401" s="83">
        <v>0</v>
      </c>
    </row>
    <row r="402" ht="18.75" customHeight="1" spans="1:3">
      <c r="A402" s="82">
        <v>20508</v>
      </c>
      <c r="B402" s="116" t="s">
        <v>1051</v>
      </c>
      <c r="C402" s="83">
        <f>SUM(C403:C407)</f>
        <v>1349</v>
      </c>
    </row>
    <row r="403" ht="18.75" customHeight="1" spans="1:3">
      <c r="A403" s="82">
        <v>2050801</v>
      </c>
      <c r="B403" s="82" t="s">
        <v>1052</v>
      </c>
      <c r="C403" s="83">
        <v>954</v>
      </c>
    </row>
    <row r="404" ht="18.75" customHeight="1" spans="1:3">
      <c r="A404" s="82">
        <v>2050802</v>
      </c>
      <c r="B404" s="82" t="s">
        <v>1053</v>
      </c>
      <c r="C404" s="83">
        <v>395</v>
      </c>
    </row>
    <row r="405" ht="18.75" customHeight="1" spans="1:3">
      <c r="A405" s="82">
        <v>2050803</v>
      </c>
      <c r="B405" s="82" t="s">
        <v>1054</v>
      </c>
      <c r="C405" s="83">
        <v>0</v>
      </c>
    </row>
    <row r="406" ht="18.75" customHeight="1" spans="1:3">
      <c r="A406" s="82">
        <v>2050804</v>
      </c>
      <c r="B406" s="82" t="s">
        <v>1055</v>
      </c>
      <c r="C406" s="83">
        <v>0</v>
      </c>
    </row>
    <row r="407" ht="18.75" customHeight="1" spans="1:3">
      <c r="A407" s="82">
        <v>2050899</v>
      </c>
      <c r="B407" s="82" t="s">
        <v>1056</v>
      </c>
      <c r="C407" s="83">
        <v>0</v>
      </c>
    </row>
    <row r="408" ht="18.75" customHeight="1" spans="1:3">
      <c r="A408" s="82">
        <v>20509</v>
      </c>
      <c r="B408" s="116" t="s">
        <v>1057</v>
      </c>
      <c r="C408" s="83">
        <f>SUM(C409:C414)</f>
        <v>367</v>
      </c>
    </row>
    <row r="409" ht="18.75" customHeight="1" spans="1:3">
      <c r="A409" s="82">
        <v>2050901</v>
      </c>
      <c r="B409" s="82" t="s">
        <v>1058</v>
      </c>
      <c r="C409" s="83">
        <v>0</v>
      </c>
    </row>
    <row r="410" ht="18.75" customHeight="1" spans="1:3">
      <c r="A410" s="82">
        <v>2050902</v>
      </c>
      <c r="B410" s="82" t="s">
        <v>1059</v>
      </c>
      <c r="C410" s="83">
        <v>0</v>
      </c>
    </row>
    <row r="411" ht="18.75" customHeight="1" spans="1:3">
      <c r="A411" s="82">
        <v>2050903</v>
      </c>
      <c r="B411" s="82" t="s">
        <v>1060</v>
      </c>
      <c r="C411" s="83">
        <v>0</v>
      </c>
    </row>
    <row r="412" ht="18.75" customHeight="1" spans="1:3">
      <c r="A412" s="82">
        <v>2050904</v>
      </c>
      <c r="B412" s="82" t="s">
        <v>1061</v>
      </c>
      <c r="C412" s="83">
        <v>0</v>
      </c>
    </row>
    <row r="413" ht="18.75" customHeight="1" spans="1:3">
      <c r="A413" s="82">
        <v>2050905</v>
      </c>
      <c r="B413" s="82" t="s">
        <v>1062</v>
      </c>
      <c r="C413" s="83">
        <v>0</v>
      </c>
    </row>
    <row r="414" ht="18.75" customHeight="1" spans="1:3">
      <c r="A414" s="82">
        <v>2050999</v>
      </c>
      <c r="B414" s="82" t="s">
        <v>1063</v>
      </c>
      <c r="C414" s="83">
        <v>367</v>
      </c>
    </row>
    <row r="415" ht="18.75" customHeight="1" spans="1:3">
      <c r="A415" s="82">
        <v>20599</v>
      </c>
      <c r="B415" s="116" t="s">
        <v>1064</v>
      </c>
      <c r="C415" s="83">
        <f>C416</f>
        <v>2713</v>
      </c>
    </row>
    <row r="416" ht="18.75" customHeight="1" spans="1:3">
      <c r="A416" s="82">
        <v>2059999</v>
      </c>
      <c r="B416" s="82" t="s">
        <v>1065</v>
      </c>
      <c r="C416" s="83">
        <v>2713</v>
      </c>
    </row>
    <row r="417" ht="18.75" customHeight="1" spans="1:3">
      <c r="A417" s="82">
        <v>206</v>
      </c>
      <c r="B417" s="116" t="s">
        <v>780</v>
      </c>
      <c r="C417" s="83">
        <f>SUM(C418,C423,C432,C438,C443,C448,C453,C460,C464,C468)</f>
        <v>2183</v>
      </c>
    </row>
    <row r="418" ht="18.75" customHeight="1" spans="1:3">
      <c r="A418" s="82">
        <v>20601</v>
      </c>
      <c r="B418" s="116" t="s">
        <v>1066</v>
      </c>
      <c r="C418" s="83">
        <f>SUM(C419:C422)</f>
        <v>651</v>
      </c>
    </row>
    <row r="419" ht="18.75" customHeight="1" spans="1:3">
      <c r="A419" s="82">
        <v>2060101</v>
      </c>
      <c r="B419" s="82" t="s">
        <v>811</v>
      </c>
      <c r="C419" s="83">
        <v>0</v>
      </c>
    </row>
    <row r="420" ht="18.75" customHeight="1" spans="1:3">
      <c r="A420" s="82">
        <v>2060102</v>
      </c>
      <c r="B420" s="82" t="s">
        <v>812</v>
      </c>
      <c r="C420" s="83">
        <v>0</v>
      </c>
    </row>
    <row r="421" ht="18.75" customHeight="1" spans="1:3">
      <c r="A421" s="82">
        <v>2060103</v>
      </c>
      <c r="B421" s="82" t="s">
        <v>813</v>
      </c>
      <c r="C421" s="83">
        <v>0</v>
      </c>
    </row>
    <row r="422" ht="18.75" customHeight="1" spans="1:3">
      <c r="A422" s="82">
        <v>2060199</v>
      </c>
      <c r="B422" s="82" t="s">
        <v>1067</v>
      </c>
      <c r="C422" s="83">
        <v>651</v>
      </c>
    </row>
    <row r="423" ht="18.75" customHeight="1" spans="1:3">
      <c r="A423" s="82">
        <v>20602</v>
      </c>
      <c r="B423" s="116" t="s">
        <v>1068</v>
      </c>
      <c r="C423" s="83">
        <f>SUM(C424:C431)</f>
        <v>0</v>
      </c>
    </row>
    <row r="424" ht="18.75" customHeight="1" spans="1:3">
      <c r="A424" s="82">
        <v>2060201</v>
      </c>
      <c r="B424" s="82" t="s">
        <v>1069</v>
      </c>
      <c r="C424" s="83">
        <v>0</v>
      </c>
    </row>
    <row r="425" ht="18.75" customHeight="1" spans="1:3">
      <c r="A425" s="82">
        <v>2060203</v>
      </c>
      <c r="B425" s="82" t="s">
        <v>1070</v>
      </c>
      <c r="C425" s="83">
        <v>0</v>
      </c>
    </row>
    <row r="426" ht="18.75" customHeight="1" spans="1:3">
      <c r="A426" s="82">
        <v>2060204</v>
      </c>
      <c r="B426" s="82" t="s">
        <v>1071</v>
      </c>
      <c r="C426" s="83">
        <v>0</v>
      </c>
    </row>
    <row r="427" ht="18.75" customHeight="1" spans="1:3">
      <c r="A427" s="82">
        <v>2060205</v>
      </c>
      <c r="B427" s="82" t="s">
        <v>1072</v>
      </c>
      <c r="C427" s="83">
        <v>0</v>
      </c>
    </row>
    <row r="428" ht="18.75" customHeight="1" spans="1:3">
      <c r="A428" s="82">
        <v>2060206</v>
      </c>
      <c r="B428" s="82" t="s">
        <v>1073</v>
      </c>
      <c r="C428" s="83">
        <v>0</v>
      </c>
    </row>
    <row r="429" ht="18.75" customHeight="1" spans="1:3">
      <c r="A429" s="82">
        <v>2060207</v>
      </c>
      <c r="B429" s="82" t="s">
        <v>1074</v>
      </c>
      <c r="C429" s="83">
        <v>0</v>
      </c>
    </row>
    <row r="430" ht="18.75" customHeight="1" spans="1:3">
      <c r="A430" s="82">
        <v>2060208</v>
      </c>
      <c r="B430" s="82" t="s">
        <v>1075</v>
      </c>
      <c r="C430" s="83">
        <v>0</v>
      </c>
    </row>
    <row r="431" ht="18.75" customHeight="1" spans="1:3">
      <c r="A431" s="82">
        <v>2060299</v>
      </c>
      <c r="B431" s="82" t="s">
        <v>1076</v>
      </c>
      <c r="C431" s="83">
        <v>0</v>
      </c>
    </row>
    <row r="432" ht="18.75" customHeight="1" spans="1:3">
      <c r="A432" s="82">
        <v>20603</v>
      </c>
      <c r="B432" s="116" t="s">
        <v>1077</v>
      </c>
      <c r="C432" s="83">
        <f>SUM(C433:C437)</f>
        <v>0</v>
      </c>
    </row>
    <row r="433" ht="18.75" customHeight="1" spans="1:3">
      <c r="A433" s="82">
        <v>2060301</v>
      </c>
      <c r="B433" s="82" t="s">
        <v>1069</v>
      </c>
      <c r="C433" s="83">
        <v>0</v>
      </c>
    </row>
    <row r="434" ht="18.75" customHeight="1" spans="1:3">
      <c r="A434" s="82">
        <v>2060302</v>
      </c>
      <c r="B434" s="82" t="s">
        <v>1078</v>
      </c>
      <c r="C434" s="83">
        <v>0</v>
      </c>
    </row>
    <row r="435" ht="18.75" customHeight="1" spans="1:3">
      <c r="A435" s="82">
        <v>2060303</v>
      </c>
      <c r="B435" s="82" t="s">
        <v>1079</v>
      </c>
      <c r="C435" s="83">
        <v>0</v>
      </c>
    </row>
    <row r="436" ht="18.75" customHeight="1" spans="1:3">
      <c r="A436" s="82">
        <v>2060304</v>
      </c>
      <c r="B436" s="82" t="s">
        <v>1080</v>
      </c>
      <c r="C436" s="83">
        <v>0</v>
      </c>
    </row>
    <row r="437" ht="18.75" customHeight="1" spans="1:3">
      <c r="A437" s="82">
        <v>2060399</v>
      </c>
      <c r="B437" s="82" t="s">
        <v>1081</v>
      </c>
      <c r="C437" s="83">
        <v>0</v>
      </c>
    </row>
    <row r="438" ht="18.75" customHeight="1" spans="1:3">
      <c r="A438" s="82">
        <v>20604</v>
      </c>
      <c r="B438" s="116" t="s">
        <v>1082</v>
      </c>
      <c r="C438" s="83">
        <f>SUM(C439:C442)</f>
        <v>50</v>
      </c>
    </row>
    <row r="439" ht="18.75" customHeight="1" spans="1:3">
      <c r="A439" s="82">
        <v>2060401</v>
      </c>
      <c r="B439" s="82" t="s">
        <v>1069</v>
      </c>
      <c r="C439" s="83">
        <v>0</v>
      </c>
    </row>
    <row r="440" ht="18.75" customHeight="1" spans="1:3">
      <c r="A440" s="82">
        <v>2060404</v>
      </c>
      <c r="B440" s="82" t="s">
        <v>1083</v>
      </c>
      <c r="C440" s="83">
        <v>40</v>
      </c>
    </row>
    <row r="441" ht="18.75" customHeight="1" spans="1:3">
      <c r="A441" s="82">
        <v>2060405</v>
      </c>
      <c r="B441" s="82" t="s">
        <v>1084</v>
      </c>
      <c r="C441" s="83">
        <v>0</v>
      </c>
    </row>
    <row r="442" ht="18.75" customHeight="1" spans="1:3">
      <c r="A442" s="82">
        <v>2060499</v>
      </c>
      <c r="B442" s="82" t="s">
        <v>1085</v>
      </c>
      <c r="C442" s="83">
        <v>10</v>
      </c>
    </row>
    <row r="443" ht="18.75" customHeight="1" spans="1:3">
      <c r="A443" s="82">
        <v>20605</v>
      </c>
      <c r="B443" s="116" t="s">
        <v>1086</v>
      </c>
      <c r="C443" s="83">
        <f>SUM(C444:C447)</f>
        <v>110</v>
      </c>
    </row>
    <row r="444" ht="18.75" customHeight="1" spans="1:3">
      <c r="A444" s="82">
        <v>2060501</v>
      </c>
      <c r="B444" s="82" t="s">
        <v>1069</v>
      </c>
      <c r="C444" s="83">
        <v>0</v>
      </c>
    </row>
    <row r="445" ht="18.75" customHeight="1" spans="1:3">
      <c r="A445" s="82">
        <v>2060502</v>
      </c>
      <c r="B445" s="82" t="s">
        <v>1087</v>
      </c>
      <c r="C445" s="83">
        <v>0</v>
      </c>
    </row>
    <row r="446" ht="18.75" customHeight="1" spans="1:3">
      <c r="A446" s="82">
        <v>2060503</v>
      </c>
      <c r="B446" s="82" t="s">
        <v>1088</v>
      </c>
      <c r="C446" s="83">
        <v>0</v>
      </c>
    </row>
    <row r="447" ht="18.75" customHeight="1" spans="1:3">
      <c r="A447" s="82">
        <v>2060599</v>
      </c>
      <c r="B447" s="82" t="s">
        <v>1089</v>
      </c>
      <c r="C447" s="83">
        <v>110</v>
      </c>
    </row>
    <row r="448" ht="18.75" customHeight="1" spans="1:3">
      <c r="A448" s="82">
        <v>20606</v>
      </c>
      <c r="B448" s="116" t="s">
        <v>1090</v>
      </c>
      <c r="C448" s="83">
        <f>SUM(C449:C452)</f>
        <v>0</v>
      </c>
    </row>
    <row r="449" ht="18.75" customHeight="1" spans="1:3">
      <c r="A449" s="82">
        <v>2060601</v>
      </c>
      <c r="B449" s="82" t="s">
        <v>1091</v>
      </c>
      <c r="C449" s="83">
        <v>0</v>
      </c>
    </row>
    <row r="450" ht="18.75" customHeight="1" spans="1:3">
      <c r="A450" s="82">
        <v>2060602</v>
      </c>
      <c r="B450" s="82" t="s">
        <v>1092</v>
      </c>
      <c r="C450" s="83">
        <v>0</v>
      </c>
    </row>
    <row r="451" ht="18.75" customHeight="1" spans="1:3">
      <c r="A451" s="82">
        <v>2060603</v>
      </c>
      <c r="B451" s="82" t="s">
        <v>1093</v>
      </c>
      <c r="C451" s="83">
        <v>0</v>
      </c>
    </row>
    <row r="452" ht="18.75" customHeight="1" spans="1:3">
      <c r="A452" s="82">
        <v>2060699</v>
      </c>
      <c r="B452" s="82" t="s">
        <v>1094</v>
      </c>
      <c r="C452" s="83">
        <v>0</v>
      </c>
    </row>
    <row r="453" ht="18.75" customHeight="1" spans="1:3">
      <c r="A453" s="82">
        <v>20607</v>
      </c>
      <c r="B453" s="116" t="s">
        <v>1095</v>
      </c>
      <c r="C453" s="83">
        <f>SUM(C454:C459)</f>
        <v>207</v>
      </c>
    </row>
    <row r="454" ht="18.75" customHeight="1" spans="1:3">
      <c r="A454" s="82">
        <v>2060701</v>
      </c>
      <c r="B454" s="82" t="s">
        <v>1069</v>
      </c>
      <c r="C454" s="83">
        <v>86</v>
      </c>
    </row>
    <row r="455" ht="18.75" customHeight="1" spans="1:3">
      <c r="A455" s="82">
        <v>2060702</v>
      </c>
      <c r="B455" s="82" t="s">
        <v>1096</v>
      </c>
      <c r="C455" s="83">
        <v>0</v>
      </c>
    </row>
    <row r="456" ht="18.75" customHeight="1" spans="1:3">
      <c r="A456" s="82">
        <v>2060703</v>
      </c>
      <c r="B456" s="82" t="s">
        <v>1097</v>
      </c>
      <c r="C456" s="83">
        <v>20</v>
      </c>
    </row>
    <row r="457" ht="18.75" customHeight="1" spans="1:3">
      <c r="A457" s="82">
        <v>2060704</v>
      </c>
      <c r="B457" s="82" t="s">
        <v>1098</v>
      </c>
      <c r="C457" s="83">
        <v>0</v>
      </c>
    </row>
    <row r="458" ht="18.75" customHeight="1" spans="1:3">
      <c r="A458" s="82">
        <v>2060705</v>
      </c>
      <c r="B458" s="82" t="s">
        <v>1099</v>
      </c>
      <c r="C458" s="83">
        <v>0</v>
      </c>
    </row>
    <row r="459" ht="18.75" customHeight="1" spans="1:3">
      <c r="A459" s="82">
        <v>2060799</v>
      </c>
      <c r="B459" s="82" t="s">
        <v>1100</v>
      </c>
      <c r="C459" s="83">
        <v>101</v>
      </c>
    </row>
    <row r="460" ht="18.75" customHeight="1" spans="1:3">
      <c r="A460" s="82">
        <v>20608</v>
      </c>
      <c r="B460" s="116" t="s">
        <v>1101</v>
      </c>
      <c r="C460" s="83">
        <f>SUM(C461:C463)</f>
        <v>0</v>
      </c>
    </row>
    <row r="461" ht="18.75" customHeight="1" spans="1:3">
      <c r="A461" s="82">
        <v>2060801</v>
      </c>
      <c r="B461" s="82" t="s">
        <v>1102</v>
      </c>
      <c r="C461" s="83">
        <v>0</v>
      </c>
    </row>
    <row r="462" ht="18.75" customHeight="1" spans="1:3">
      <c r="A462" s="82">
        <v>2060802</v>
      </c>
      <c r="B462" s="82" t="s">
        <v>1103</v>
      </c>
      <c r="C462" s="83">
        <v>0</v>
      </c>
    </row>
    <row r="463" ht="18.75" customHeight="1" spans="1:3">
      <c r="A463" s="82">
        <v>2060899</v>
      </c>
      <c r="B463" s="82" t="s">
        <v>1104</v>
      </c>
      <c r="C463" s="83">
        <v>0</v>
      </c>
    </row>
    <row r="464" ht="18.75" customHeight="1" spans="1:3">
      <c r="A464" s="82">
        <v>20609</v>
      </c>
      <c r="B464" s="116" t="s">
        <v>1105</v>
      </c>
      <c r="C464" s="83">
        <f>SUM(C465:C467)</f>
        <v>50</v>
      </c>
    </row>
    <row r="465" ht="18.75" customHeight="1" spans="1:3">
      <c r="A465" s="82">
        <v>2060901</v>
      </c>
      <c r="B465" s="82" t="s">
        <v>1106</v>
      </c>
      <c r="C465" s="83">
        <v>0</v>
      </c>
    </row>
    <row r="466" ht="18.75" customHeight="1" spans="1:3">
      <c r="A466" s="82">
        <v>2060902</v>
      </c>
      <c r="B466" s="82" t="s">
        <v>1107</v>
      </c>
      <c r="C466" s="83">
        <v>50</v>
      </c>
    </row>
    <row r="467" ht="18.75" customHeight="1" spans="1:3">
      <c r="A467" s="82">
        <v>2060999</v>
      </c>
      <c r="B467" s="82" t="s">
        <v>1108</v>
      </c>
      <c r="C467" s="83">
        <v>0</v>
      </c>
    </row>
    <row r="468" ht="18.75" customHeight="1" spans="1:3">
      <c r="A468" s="82">
        <v>20699</v>
      </c>
      <c r="B468" s="116" t="s">
        <v>1109</v>
      </c>
      <c r="C468" s="83">
        <f>SUM(C469:C472)</f>
        <v>1115</v>
      </c>
    </row>
    <row r="469" ht="18.75" customHeight="1" spans="1:3">
      <c r="A469" s="82">
        <v>2069901</v>
      </c>
      <c r="B469" s="82" t="s">
        <v>1110</v>
      </c>
      <c r="C469" s="83">
        <v>0</v>
      </c>
    </row>
    <row r="470" ht="18.75" customHeight="1" spans="1:3">
      <c r="A470" s="82">
        <v>2069902</v>
      </c>
      <c r="B470" s="82" t="s">
        <v>1111</v>
      </c>
      <c r="C470" s="83">
        <v>0</v>
      </c>
    </row>
    <row r="471" ht="18.75" customHeight="1" spans="1:3">
      <c r="A471" s="82">
        <v>2069903</v>
      </c>
      <c r="B471" s="82" t="s">
        <v>1112</v>
      </c>
      <c r="C471" s="83">
        <v>0</v>
      </c>
    </row>
    <row r="472" ht="18.75" customHeight="1" spans="1:3">
      <c r="A472" s="82">
        <v>2069999</v>
      </c>
      <c r="B472" s="82" t="s">
        <v>1113</v>
      </c>
      <c r="C472" s="83">
        <v>1115</v>
      </c>
    </row>
    <row r="473" ht="18.75" customHeight="1" spans="1:3">
      <c r="A473" s="82">
        <v>207</v>
      </c>
      <c r="B473" s="116" t="s">
        <v>781</v>
      </c>
      <c r="C473" s="83">
        <f>SUM(C474,C490,C498,C509,C518,C526)</f>
        <v>8913</v>
      </c>
    </row>
    <row r="474" ht="18.75" customHeight="1" spans="1:3">
      <c r="A474" s="82">
        <v>20701</v>
      </c>
      <c r="B474" s="116" t="s">
        <v>1114</v>
      </c>
      <c r="C474" s="83">
        <f>SUM(C475:C489)</f>
        <v>4155</v>
      </c>
    </row>
    <row r="475" ht="18.75" customHeight="1" spans="1:3">
      <c r="A475" s="82">
        <v>2070101</v>
      </c>
      <c r="B475" s="82" t="s">
        <v>811</v>
      </c>
      <c r="C475" s="83">
        <v>737</v>
      </c>
    </row>
    <row r="476" ht="18.75" customHeight="1" spans="1:3">
      <c r="A476" s="82">
        <v>2070102</v>
      </c>
      <c r="B476" s="82" t="s">
        <v>812</v>
      </c>
      <c r="C476" s="83">
        <v>0</v>
      </c>
    </row>
    <row r="477" ht="18.75" customHeight="1" spans="1:3">
      <c r="A477" s="82">
        <v>2070103</v>
      </c>
      <c r="B477" s="82" t="s">
        <v>813</v>
      </c>
      <c r="C477" s="83">
        <v>0</v>
      </c>
    </row>
    <row r="478" ht="18.75" customHeight="1" spans="1:3">
      <c r="A478" s="82">
        <v>2070104</v>
      </c>
      <c r="B478" s="82" t="s">
        <v>1115</v>
      </c>
      <c r="C478" s="83">
        <v>153</v>
      </c>
    </row>
    <row r="479" ht="18.75" customHeight="1" spans="1:3">
      <c r="A479" s="82">
        <v>2070105</v>
      </c>
      <c r="B479" s="82" t="s">
        <v>1116</v>
      </c>
      <c r="C479" s="83">
        <v>0</v>
      </c>
    </row>
    <row r="480" ht="18.75" customHeight="1" spans="1:3">
      <c r="A480" s="82">
        <v>2070106</v>
      </c>
      <c r="B480" s="82" t="s">
        <v>1117</v>
      </c>
      <c r="C480" s="83">
        <v>0</v>
      </c>
    </row>
    <row r="481" ht="18.75" customHeight="1" spans="1:3">
      <c r="A481" s="82">
        <v>2070107</v>
      </c>
      <c r="B481" s="82" t="s">
        <v>1118</v>
      </c>
      <c r="C481" s="83">
        <v>0</v>
      </c>
    </row>
    <row r="482" ht="18.75" customHeight="1" spans="1:3">
      <c r="A482" s="82">
        <v>2070108</v>
      </c>
      <c r="B482" s="82" t="s">
        <v>1119</v>
      </c>
      <c r="C482" s="83">
        <v>0</v>
      </c>
    </row>
    <row r="483" ht="18.75" customHeight="1" spans="1:3">
      <c r="A483" s="82">
        <v>2070109</v>
      </c>
      <c r="B483" s="82" t="s">
        <v>1120</v>
      </c>
      <c r="C483" s="83">
        <v>324</v>
      </c>
    </row>
    <row r="484" ht="18.75" customHeight="1" spans="1:3">
      <c r="A484" s="82">
        <v>2070110</v>
      </c>
      <c r="B484" s="82" t="s">
        <v>1121</v>
      </c>
      <c r="C484" s="83">
        <v>0</v>
      </c>
    </row>
    <row r="485" ht="18.75" customHeight="1" spans="1:3">
      <c r="A485" s="82">
        <v>2070111</v>
      </c>
      <c r="B485" s="82" t="s">
        <v>1122</v>
      </c>
      <c r="C485" s="83">
        <v>54</v>
      </c>
    </row>
    <row r="486" ht="18.75" customHeight="1" spans="1:3">
      <c r="A486" s="82">
        <v>2070112</v>
      </c>
      <c r="B486" s="82" t="s">
        <v>1123</v>
      </c>
      <c r="C486" s="83">
        <v>47</v>
      </c>
    </row>
    <row r="487" ht="18.75" customHeight="1" spans="1:3">
      <c r="A487" s="82">
        <v>2070113</v>
      </c>
      <c r="B487" s="82" t="s">
        <v>1124</v>
      </c>
      <c r="C487" s="83">
        <v>0</v>
      </c>
    </row>
    <row r="488" ht="18.75" customHeight="1" spans="1:3">
      <c r="A488" s="82">
        <v>2070114</v>
      </c>
      <c r="B488" s="82" t="s">
        <v>1125</v>
      </c>
      <c r="C488" s="83">
        <v>0</v>
      </c>
    </row>
    <row r="489" ht="18.75" customHeight="1" spans="1:3">
      <c r="A489" s="82">
        <v>2070199</v>
      </c>
      <c r="B489" s="82" t="s">
        <v>1126</v>
      </c>
      <c r="C489" s="83">
        <v>2840</v>
      </c>
    </row>
    <row r="490" ht="18.75" customHeight="1" spans="1:3">
      <c r="A490" s="82">
        <v>20702</v>
      </c>
      <c r="B490" s="116" t="s">
        <v>1127</v>
      </c>
      <c r="C490" s="83">
        <f>SUM(C491:C497)</f>
        <v>1236</v>
      </c>
    </row>
    <row r="491" ht="18.75" customHeight="1" spans="1:3">
      <c r="A491" s="82">
        <v>2070201</v>
      </c>
      <c r="B491" s="82" t="s">
        <v>811</v>
      </c>
      <c r="C491" s="83">
        <v>0</v>
      </c>
    </row>
    <row r="492" ht="18.75" customHeight="1" spans="1:3">
      <c r="A492" s="82">
        <v>2070202</v>
      </c>
      <c r="B492" s="82" t="s">
        <v>812</v>
      </c>
      <c r="C492" s="83">
        <v>0</v>
      </c>
    </row>
    <row r="493" ht="18.75" customHeight="1" spans="1:3">
      <c r="A493" s="82">
        <v>2070203</v>
      </c>
      <c r="B493" s="82" t="s">
        <v>813</v>
      </c>
      <c r="C493" s="83">
        <v>0</v>
      </c>
    </row>
    <row r="494" ht="18.75" customHeight="1" spans="1:3">
      <c r="A494" s="82">
        <v>2070204</v>
      </c>
      <c r="B494" s="82" t="s">
        <v>1128</v>
      </c>
      <c r="C494" s="83">
        <v>675</v>
      </c>
    </row>
    <row r="495" ht="18.75" customHeight="1" spans="1:3">
      <c r="A495" s="82">
        <v>2070205</v>
      </c>
      <c r="B495" s="82" t="s">
        <v>1129</v>
      </c>
      <c r="C495" s="83">
        <v>0</v>
      </c>
    </row>
    <row r="496" ht="18.75" customHeight="1" spans="1:3">
      <c r="A496" s="82">
        <v>2070206</v>
      </c>
      <c r="B496" s="82" t="s">
        <v>1130</v>
      </c>
      <c r="C496" s="83">
        <v>0</v>
      </c>
    </row>
    <row r="497" ht="18.75" customHeight="1" spans="1:3">
      <c r="A497" s="82">
        <v>2070299</v>
      </c>
      <c r="B497" s="82" t="s">
        <v>1131</v>
      </c>
      <c r="C497" s="83">
        <v>561</v>
      </c>
    </row>
    <row r="498" ht="18.75" customHeight="1" spans="1:3">
      <c r="A498" s="82">
        <v>20703</v>
      </c>
      <c r="B498" s="116" t="s">
        <v>1132</v>
      </c>
      <c r="C498" s="83">
        <f>SUM(C499:C508)</f>
        <v>307</v>
      </c>
    </row>
    <row r="499" ht="18.75" customHeight="1" spans="1:3">
      <c r="A499" s="82">
        <v>2070301</v>
      </c>
      <c r="B499" s="82" t="s">
        <v>811</v>
      </c>
      <c r="C499" s="83">
        <v>220</v>
      </c>
    </row>
    <row r="500" ht="18.75" customHeight="1" spans="1:3">
      <c r="A500" s="82">
        <v>2070302</v>
      </c>
      <c r="B500" s="82" t="s">
        <v>812</v>
      </c>
      <c r="C500" s="83">
        <v>0</v>
      </c>
    </row>
    <row r="501" ht="18.75" customHeight="1" spans="1:3">
      <c r="A501" s="82">
        <v>2070303</v>
      </c>
      <c r="B501" s="82" t="s">
        <v>813</v>
      </c>
      <c r="C501" s="83">
        <v>0</v>
      </c>
    </row>
    <row r="502" ht="18.75" customHeight="1" spans="1:3">
      <c r="A502" s="82">
        <v>2070304</v>
      </c>
      <c r="B502" s="82" t="s">
        <v>1133</v>
      </c>
      <c r="C502" s="83">
        <v>0</v>
      </c>
    </row>
    <row r="503" ht="18.75" customHeight="1" spans="1:3">
      <c r="A503" s="82">
        <v>2070305</v>
      </c>
      <c r="B503" s="82" t="s">
        <v>1134</v>
      </c>
      <c r="C503" s="83">
        <v>0</v>
      </c>
    </row>
    <row r="504" ht="18.75" customHeight="1" spans="1:3">
      <c r="A504" s="82">
        <v>2070306</v>
      </c>
      <c r="B504" s="82" t="s">
        <v>1135</v>
      </c>
      <c r="C504" s="83">
        <v>0</v>
      </c>
    </row>
    <row r="505" ht="18.75" customHeight="1" spans="1:3">
      <c r="A505" s="82">
        <v>2070307</v>
      </c>
      <c r="B505" s="82" t="s">
        <v>1136</v>
      </c>
      <c r="C505" s="83">
        <v>0</v>
      </c>
    </row>
    <row r="506" ht="18.75" customHeight="1" spans="1:3">
      <c r="A506" s="82">
        <v>2070308</v>
      </c>
      <c r="B506" s="82" t="s">
        <v>1137</v>
      </c>
      <c r="C506" s="83">
        <v>46</v>
      </c>
    </row>
    <row r="507" ht="18.75" customHeight="1" spans="1:3">
      <c r="A507" s="82">
        <v>2070309</v>
      </c>
      <c r="B507" s="82" t="s">
        <v>1138</v>
      </c>
      <c r="C507" s="83">
        <v>0</v>
      </c>
    </row>
    <row r="508" ht="18.75" customHeight="1" spans="1:3">
      <c r="A508" s="82">
        <v>2070399</v>
      </c>
      <c r="B508" s="82" t="s">
        <v>1139</v>
      </c>
      <c r="C508" s="83">
        <v>41</v>
      </c>
    </row>
    <row r="509" ht="18.75" customHeight="1" spans="1:3">
      <c r="A509" s="82">
        <v>20706</v>
      </c>
      <c r="B509" s="84" t="s">
        <v>1140</v>
      </c>
      <c r="C509" s="83">
        <f>SUM(C510:C517)</f>
        <v>0</v>
      </c>
    </row>
    <row r="510" ht="18.75" customHeight="1" spans="1:3">
      <c r="A510" s="82">
        <v>2070601</v>
      </c>
      <c r="B510" s="85" t="s">
        <v>811</v>
      </c>
      <c r="C510" s="83">
        <v>0</v>
      </c>
    </row>
    <row r="511" ht="18.75" customHeight="1" spans="1:3">
      <c r="A511" s="82">
        <v>2070602</v>
      </c>
      <c r="B511" s="85" t="s">
        <v>812</v>
      </c>
      <c r="C511" s="83">
        <v>0</v>
      </c>
    </row>
    <row r="512" ht="18.75" customHeight="1" spans="1:3">
      <c r="A512" s="82">
        <v>2070603</v>
      </c>
      <c r="B512" s="85" t="s">
        <v>813</v>
      </c>
      <c r="C512" s="83">
        <v>0</v>
      </c>
    </row>
    <row r="513" ht="18.75" customHeight="1" spans="1:3">
      <c r="A513" s="82">
        <v>2070604</v>
      </c>
      <c r="B513" s="85" t="s">
        <v>1141</v>
      </c>
      <c r="C513" s="83">
        <v>0</v>
      </c>
    </row>
    <row r="514" ht="18.75" customHeight="1" spans="1:3">
      <c r="A514" s="82">
        <v>2070605</v>
      </c>
      <c r="B514" s="85" t="s">
        <v>1142</v>
      </c>
      <c r="C514" s="83">
        <v>0</v>
      </c>
    </row>
    <row r="515" ht="18.75" customHeight="1" spans="1:3">
      <c r="A515" s="82">
        <v>2070606</v>
      </c>
      <c r="B515" s="85" t="s">
        <v>1143</v>
      </c>
      <c r="C515" s="83">
        <v>0</v>
      </c>
    </row>
    <row r="516" ht="18.75" customHeight="1" spans="1:3">
      <c r="A516" s="82">
        <v>2070607</v>
      </c>
      <c r="B516" s="85" t="s">
        <v>1144</v>
      </c>
      <c r="C516" s="83">
        <v>0</v>
      </c>
    </row>
    <row r="517" ht="18.75" customHeight="1" spans="1:3">
      <c r="A517" s="82">
        <v>2070699</v>
      </c>
      <c r="B517" s="85" t="s">
        <v>1145</v>
      </c>
      <c r="C517" s="83">
        <v>0</v>
      </c>
    </row>
    <row r="518" ht="18.75" customHeight="1" spans="1:3">
      <c r="A518" s="82">
        <v>20708</v>
      </c>
      <c r="B518" s="84" t="s">
        <v>1146</v>
      </c>
      <c r="C518" s="83">
        <f>SUM(C519:C525)</f>
        <v>1816</v>
      </c>
    </row>
    <row r="519" ht="18.75" customHeight="1" spans="1:3">
      <c r="A519" s="82">
        <v>2070801</v>
      </c>
      <c r="B519" s="85" t="s">
        <v>811</v>
      </c>
      <c r="C519" s="83">
        <v>62</v>
      </c>
    </row>
    <row r="520" ht="18.75" customHeight="1" spans="1:3">
      <c r="A520" s="82">
        <v>2070802</v>
      </c>
      <c r="B520" s="85" t="s">
        <v>812</v>
      </c>
      <c r="C520" s="83">
        <v>0</v>
      </c>
    </row>
    <row r="521" ht="18.75" customHeight="1" spans="1:3">
      <c r="A521" s="82">
        <v>2070803</v>
      </c>
      <c r="B521" s="85" t="s">
        <v>813</v>
      </c>
      <c r="C521" s="83">
        <v>0</v>
      </c>
    </row>
    <row r="522" ht="18.75" customHeight="1" spans="1:3">
      <c r="A522" s="82">
        <v>2070806</v>
      </c>
      <c r="B522" s="85" t="s">
        <v>1147</v>
      </c>
      <c r="C522" s="83">
        <v>0</v>
      </c>
    </row>
    <row r="523" ht="18.75" customHeight="1" spans="1:3">
      <c r="A523" s="82">
        <v>2070807</v>
      </c>
      <c r="B523" s="85" t="s">
        <v>1148</v>
      </c>
      <c r="C523" s="83">
        <v>0</v>
      </c>
    </row>
    <row r="524" ht="18.75" customHeight="1" spans="1:3">
      <c r="A524" s="82">
        <v>2070808</v>
      </c>
      <c r="B524" s="85" t="s">
        <v>1149</v>
      </c>
      <c r="C524" s="83">
        <v>909</v>
      </c>
    </row>
    <row r="525" ht="18.75" customHeight="1" spans="1:3">
      <c r="A525" s="82">
        <v>2070899</v>
      </c>
      <c r="B525" s="85" t="s">
        <v>1150</v>
      </c>
      <c r="C525" s="83">
        <v>845</v>
      </c>
    </row>
    <row r="526" ht="18.75" customHeight="1" spans="1:3">
      <c r="A526" s="82">
        <v>20799</v>
      </c>
      <c r="B526" s="116" t="s">
        <v>1151</v>
      </c>
      <c r="C526" s="83">
        <f>SUM(C527:C529)</f>
        <v>1399</v>
      </c>
    </row>
    <row r="527" ht="18.75" customHeight="1" spans="1:3">
      <c r="A527" s="82">
        <v>2079902</v>
      </c>
      <c r="B527" s="82" t="s">
        <v>1152</v>
      </c>
      <c r="C527" s="83">
        <v>0</v>
      </c>
    </row>
    <row r="528" ht="18.75" customHeight="1" spans="1:3">
      <c r="A528" s="82">
        <v>2079903</v>
      </c>
      <c r="B528" s="82" t="s">
        <v>1153</v>
      </c>
      <c r="C528" s="83">
        <v>0</v>
      </c>
    </row>
    <row r="529" ht="18.75" customHeight="1" spans="1:3">
      <c r="A529" s="82">
        <v>2079999</v>
      </c>
      <c r="B529" s="82" t="s">
        <v>1154</v>
      </c>
      <c r="C529" s="83">
        <v>1399</v>
      </c>
    </row>
    <row r="530" ht="18.75" customHeight="1" spans="1:3">
      <c r="A530" s="82">
        <v>208</v>
      </c>
      <c r="B530" s="116" t="s">
        <v>782</v>
      </c>
      <c r="C530" s="83">
        <f>SUM(C531,C550,C558,C560,C569,C573,C583,C591,C598,C606,C615,C620,C623,C626,C629,C632,C635,C639,C643,C651,C654)</f>
        <v>92372</v>
      </c>
    </row>
    <row r="531" ht="18.75" customHeight="1" spans="1:3">
      <c r="A531" s="82">
        <v>20801</v>
      </c>
      <c r="B531" s="116" t="s">
        <v>1155</v>
      </c>
      <c r="C531" s="83">
        <f>SUM(C532:C549)</f>
        <v>1881</v>
      </c>
    </row>
    <row r="532" ht="18.75" customHeight="1" spans="1:3">
      <c r="A532" s="82">
        <v>2080101</v>
      </c>
      <c r="B532" s="82" t="s">
        <v>811</v>
      </c>
      <c r="C532" s="83">
        <v>1808</v>
      </c>
    </row>
    <row r="533" ht="18.75" customHeight="1" spans="1:3">
      <c r="A533" s="82">
        <v>2080102</v>
      </c>
      <c r="B533" s="82" t="s">
        <v>812</v>
      </c>
      <c r="C533" s="83">
        <v>0</v>
      </c>
    </row>
    <row r="534" ht="18.75" customHeight="1" spans="1:3">
      <c r="A534" s="82">
        <v>2080103</v>
      </c>
      <c r="B534" s="82" t="s">
        <v>813</v>
      </c>
      <c r="C534" s="83">
        <v>0</v>
      </c>
    </row>
    <row r="535" ht="18.75" customHeight="1" spans="1:3">
      <c r="A535" s="82">
        <v>2080104</v>
      </c>
      <c r="B535" s="82" t="s">
        <v>1156</v>
      </c>
      <c r="C535" s="83">
        <v>0</v>
      </c>
    </row>
    <row r="536" ht="18.75" customHeight="1" spans="1:3">
      <c r="A536" s="82">
        <v>2080105</v>
      </c>
      <c r="B536" s="82" t="s">
        <v>1157</v>
      </c>
      <c r="C536" s="83">
        <v>0</v>
      </c>
    </row>
    <row r="537" ht="18.75" customHeight="1" spans="1:3">
      <c r="A537" s="82">
        <v>2080106</v>
      </c>
      <c r="B537" s="82" t="s">
        <v>1158</v>
      </c>
      <c r="C537" s="83">
        <v>0</v>
      </c>
    </row>
    <row r="538" ht="18.75" customHeight="1" spans="1:3">
      <c r="A538" s="82">
        <v>2080107</v>
      </c>
      <c r="B538" s="82" t="s">
        <v>1159</v>
      </c>
      <c r="C538" s="83">
        <v>0</v>
      </c>
    </row>
    <row r="539" ht="18.75" customHeight="1" spans="1:3">
      <c r="A539" s="82">
        <v>2080108</v>
      </c>
      <c r="B539" s="82" t="s">
        <v>852</v>
      </c>
      <c r="C539" s="83">
        <v>0</v>
      </c>
    </row>
    <row r="540" ht="18.75" customHeight="1" spans="1:3">
      <c r="A540" s="82">
        <v>2080109</v>
      </c>
      <c r="B540" s="82" t="s">
        <v>1160</v>
      </c>
      <c r="C540" s="83">
        <v>0</v>
      </c>
    </row>
    <row r="541" ht="18.75" customHeight="1" spans="1:3">
      <c r="A541" s="82">
        <v>2080110</v>
      </c>
      <c r="B541" s="82" t="s">
        <v>1161</v>
      </c>
      <c r="C541" s="83">
        <v>0</v>
      </c>
    </row>
    <row r="542" ht="18.75" customHeight="1" spans="1:3">
      <c r="A542" s="82">
        <v>2080111</v>
      </c>
      <c r="B542" s="82" t="s">
        <v>1162</v>
      </c>
      <c r="C542" s="83">
        <v>0</v>
      </c>
    </row>
    <row r="543" ht="18.75" customHeight="1" spans="1:3">
      <c r="A543" s="82">
        <v>2080112</v>
      </c>
      <c r="B543" s="82" t="s">
        <v>1163</v>
      </c>
      <c r="C543" s="83">
        <v>0</v>
      </c>
    </row>
    <row r="544" ht="18.75" customHeight="1" spans="1:3">
      <c r="A544" s="82">
        <v>2080113</v>
      </c>
      <c r="B544" s="82" t="s">
        <v>1164</v>
      </c>
      <c r="C544" s="83">
        <v>0</v>
      </c>
    </row>
    <row r="545" ht="18.75" customHeight="1" spans="1:3">
      <c r="A545" s="82">
        <v>2080114</v>
      </c>
      <c r="B545" s="82" t="s">
        <v>1165</v>
      </c>
      <c r="C545" s="83">
        <v>0</v>
      </c>
    </row>
    <row r="546" ht="18.75" customHeight="1" spans="1:3">
      <c r="A546" s="82">
        <v>2080115</v>
      </c>
      <c r="B546" s="82" t="s">
        <v>1166</v>
      </c>
      <c r="C546" s="83">
        <v>0</v>
      </c>
    </row>
    <row r="547" ht="18.75" customHeight="1" spans="1:3">
      <c r="A547" s="82">
        <v>2080116</v>
      </c>
      <c r="B547" s="82" t="s">
        <v>1167</v>
      </c>
      <c r="C547" s="83">
        <v>0</v>
      </c>
    </row>
    <row r="548" ht="18.75" customHeight="1" spans="1:3">
      <c r="A548" s="82">
        <v>2080150</v>
      </c>
      <c r="B548" s="82" t="s">
        <v>820</v>
      </c>
      <c r="C548" s="83">
        <v>0</v>
      </c>
    </row>
    <row r="549" ht="18.75" customHeight="1" spans="1:3">
      <c r="A549" s="82">
        <v>2080199</v>
      </c>
      <c r="B549" s="82" t="s">
        <v>1168</v>
      </c>
      <c r="C549" s="83">
        <v>73</v>
      </c>
    </row>
    <row r="550" ht="18.75" customHeight="1" spans="1:3">
      <c r="A550" s="82">
        <v>20802</v>
      </c>
      <c r="B550" s="116" t="s">
        <v>1169</v>
      </c>
      <c r="C550" s="83">
        <f>SUM(C551:C557)</f>
        <v>1695</v>
      </c>
    </row>
    <row r="551" ht="18.75" customHeight="1" spans="1:3">
      <c r="A551" s="82">
        <v>2080201</v>
      </c>
      <c r="B551" s="82" t="s">
        <v>811</v>
      </c>
      <c r="C551" s="83">
        <v>1111</v>
      </c>
    </row>
    <row r="552" ht="18.75" customHeight="1" spans="1:3">
      <c r="A552" s="82">
        <v>2080202</v>
      </c>
      <c r="B552" s="82" t="s">
        <v>812</v>
      </c>
      <c r="C552" s="83">
        <v>0</v>
      </c>
    </row>
    <row r="553" ht="18.75" customHeight="1" spans="1:3">
      <c r="A553" s="82">
        <v>2080203</v>
      </c>
      <c r="B553" s="82" t="s">
        <v>813</v>
      </c>
      <c r="C553" s="83">
        <v>0</v>
      </c>
    </row>
    <row r="554" ht="18.75" customHeight="1" spans="1:3">
      <c r="A554" s="82">
        <v>2080206</v>
      </c>
      <c r="B554" s="82" t="s">
        <v>1170</v>
      </c>
      <c r="C554" s="83">
        <v>0</v>
      </c>
    </row>
    <row r="555" ht="18.75" customHeight="1" spans="1:3">
      <c r="A555" s="82">
        <v>2080207</v>
      </c>
      <c r="B555" s="82" t="s">
        <v>1171</v>
      </c>
      <c r="C555" s="83">
        <v>0</v>
      </c>
    </row>
    <row r="556" ht="18.75" customHeight="1" spans="1:3">
      <c r="A556" s="82">
        <v>2080208</v>
      </c>
      <c r="B556" s="82" t="s">
        <v>1172</v>
      </c>
      <c r="C556" s="83">
        <v>109</v>
      </c>
    </row>
    <row r="557" ht="18.75" customHeight="1" spans="1:3">
      <c r="A557" s="82">
        <v>2080299</v>
      </c>
      <c r="B557" s="82" t="s">
        <v>1173</v>
      </c>
      <c r="C557" s="83">
        <v>475</v>
      </c>
    </row>
    <row r="558" ht="18.75" customHeight="1" spans="1:3">
      <c r="A558" s="82">
        <v>20804</v>
      </c>
      <c r="B558" s="116" t="s">
        <v>1174</v>
      </c>
      <c r="C558" s="83">
        <f>C559</f>
        <v>0</v>
      </c>
    </row>
    <row r="559" ht="18.75" customHeight="1" spans="1:3">
      <c r="A559" s="82">
        <v>2080402</v>
      </c>
      <c r="B559" s="82" t="s">
        <v>1175</v>
      </c>
      <c r="C559" s="83">
        <v>0</v>
      </c>
    </row>
    <row r="560" ht="18.75" customHeight="1" spans="1:3">
      <c r="A560" s="82">
        <v>20805</v>
      </c>
      <c r="B560" s="116" t="s">
        <v>1176</v>
      </c>
      <c r="C560" s="83">
        <f>SUM(C561:C568)</f>
        <v>19695</v>
      </c>
    </row>
    <row r="561" ht="18.75" customHeight="1" spans="1:3">
      <c r="A561" s="82">
        <v>2080501</v>
      </c>
      <c r="B561" s="82" t="s">
        <v>1177</v>
      </c>
      <c r="C561" s="83">
        <v>0</v>
      </c>
    </row>
    <row r="562" ht="18.75" customHeight="1" spans="1:3">
      <c r="A562" s="82">
        <v>2080502</v>
      </c>
      <c r="B562" s="82" t="s">
        <v>1178</v>
      </c>
      <c r="C562" s="83">
        <v>1</v>
      </c>
    </row>
    <row r="563" ht="18.75" customHeight="1" spans="1:3">
      <c r="A563" s="82">
        <v>2080503</v>
      </c>
      <c r="B563" s="82" t="s">
        <v>1179</v>
      </c>
      <c r="C563" s="83">
        <v>0</v>
      </c>
    </row>
    <row r="564" ht="18.75" customHeight="1" spans="1:3">
      <c r="A564" s="82">
        <v>2080505</v>
      </c>
      <c r="B564" s="82" t="s">
        <v>1180</v>
      </c>
      <c r="C564" s="83">
        <v>143</v>
      </c>
    </row>
    <row r="565" ht="18.75" customHeight="1" spans="1:3">
      <c r="A565" s="82">
        <v>2080506</v>
      </c>
      <c r="B565" s="82" t="s">
        <v>1181</v>
      </c>
      <c r="C565" s="83">
        <v>1449</v>
      </c>
    </row>
    <row r="566" ht="18.75" customHeight="1" spans="1:3">
      <c r="A566" s="82">
        <v>2080507</v>
      </c>
      <c r="B566" s="82" t="s">
        <v>1182</v>
      </c>
      <c r="C566" s="83">
        <v>18039</v>
      </c>
    </row>
    <row r="567" ht="18.75" customHeight="1" spans="1:3">
      <c r="A567" s="82">
        <v>2080508</v>
      </c>
      <c r="B567" s="82" t="s">
        <v>1183</v>
      </c>
      <c r="C567" s="83">
        <v>0</v>
      </c>
    </row>
    <row r="568" ht="18.75" customHeight="1" spans="1:3">
      <c r="A568" s="82">
        <v>2080599</v>
      </c>
      <c r="B568" s="82" t="s">
        <v>1184</v>
      </c>
      <c r="C568" s="83">
        <v>63</v>
      </c>
    </row>
    <row r="569" ht="18.75" customHeight="1" spans="1:3">
      <c r="A569" s="82">
        <v>20806</v>
      </c>
      <c r="B569" s="116" t="s">
        <v>1185</v>
      </c>
      <c r="C569" s="83">
        <f>SUM(C570:C572)</f>
        <v>0</v>
      </c>
    </row>
    <row r="570" ht="18.75" customHeight="1" spans="1:3">
      <c r="A570" s="82">
        <v>2080601</v>
      </c>
      <c r="B570" s="82" t="s">
        <v>1186</v>
      </c>
      <c r="C570" s="83">
        <v>0</v>
      </c>
    </row>
    <row r="571" ht="18.75" customHeight="1" spans="1:3">
      <c r="A571" s="82">
        <v>2080602</v>
      </c>
      <c r="B571" s="82" t="s">
        <v>1187</v>
      </c>
      <c r="C571" s="83">
        <v>0</v>
      </c>
    </row>
    <row r="572" ht="18.75" customHeight="1" spans="1:3">
      <c r="A572" s="82">
        <v>2080699</v>
      </c>
      <c r="B572" s="82" t="s">
        <v>1188</v>
      </c>
      <c r="C572" s="83">
        <v>0</v>
      </c>
    </row>
    <row r="573" ht="18.75" customHeight="1" spans="1:3">
      <c r="A573" s="82">
        <v>20807</v>
      </c>
      <c r="B573" s="116" t="s">
        <v>1189</v>
      </c>
      <c r="C573" s="83">
        <f>SUM(C574:C582)</f>
        <v>4667</v>
      </c>
    </row>
    <row r="574" ht="18.75" customHeight="1" spans="1:3">
      <c r="A574" s="82">
        <v>2080701</v>
      </c>
      <c r="B574" s="82" t="s">
        <v>1190</v>
      </c>
      <c r="C574" s="83">
        <v>0</v>
      </c>
    </row>
    <row r="575" ht="18.75" customHeight="1" spans="1:3">
      <c r="A575" s="82">
        <v>2080702</v>
      </c>
      <c r="B575" s="82" t="s">
        <v>1191</v>
      </c>
      <c r="C575" s="83">
        <v>0</v>
      </c>
    </row>
    <row r="576" ht="18.75" customHeight="1" spans="1:3">
      <c r="A576" s="82">
        <v>2080704</v>
      </c>
      <c r="B576" s="82" t="s">
        <v>1192</v>
      </c>
      <c r="C576" s="83">
        <v>0</v>
      </c>
    </row>
    <row r="577" ht="18.75" customHeight="1" spans="1:3">
      <c r="A577" s="82">
        <v>2080705</v>
      </c>
      <c r="B577" s="82" t="s">
        <v>1193</v>
      </c>
      <c r="C577" s="83">
        <v>2503</v>
      </c>
    </row>
    <row r="578" ht="18.75" customHeight="1" spans="1:3">
      <c r="A578" s="82">
        <v>2080709</v>
      </c>
      <c r="B578" s="82" t="s">
        <v>1194</v>
      </c>
      <c r="C578" s="83">
        <v>0</v>
      </c>
    </row>
    <row r="579" ht="18.75" customHeight="1" spans="1:3">
      <c r="A579" s="82">
        <v>2080711</v>
      </c>
      <c r="B579" s="82" t="s">
        <v>1195</v>
      </c>
      <c r="C579" s="83">
        <v>0</v>
      </c>
    </row>
    <row r="580" ht="18.75" customHeight="1" spans="1:3">
      <c r="A580" s="82">
        <v>2080712</v>
      </c>
      <c r="B580" s="82" t="s">
        <v>1196</v>
      </c>
      <c r="C580" s="83">
        <v>0</v>
      </c>
    </row>
    <row r="581" ht="18.75" customHeight="1" spans="1:3">
      <c r="A581" s="82">
        <v>2080713</v>
      </c>
      <c r="B581" s="82" t="s">
        <v>1197</v>
      </c>
      <c r="C581" s="83">
        <v>0</v>
      </c>
    </row>
    <row r="582" ht="18.75" customHeight="1" spans="1:3">
      <c r="A582" s="82">
        <v>2080799</v>
      </c>
      <c r="B582" s="82" t="s">
        <v>1198</v>
      </c>
      <c r="C582" s="83">
        <v>2164</v>
      </c>
    </row>
    <row r="583" ht="18.75" customHeight="1" spans="1:3">
      <c r="A583" s="82">
        <v>20808</v>
      </c>
      <c r="B583" s="116" t="s">
        <v>1199</v>
      </c>
      <c r="C583" s="83">
        <f>SUM(C584:C590)</f>
        <v>10921</v>
      </c>
    </row>
    <row r="584" ht="18.75" customHeight="1" spans="1:3">
      <c r="A584" s="82">
        <v>2080801</v>
      </c>
      <c r="B584" s="82" t="s">
        <v>1200</v>
      </c>
      <c r="C584" s="83">
        <v>691</v>
      </c>
    </row>
    <row r="585" ht="18.75" customHeight="1" spans="1:3">
      <c r="A585" s="82">
        <v>2080802</v>
      </c>
      <c r="B585" s="82" t="s">
        <v>1201</v>
      </c>
      <c r="C585" s="83">
        <v>8137</v>
      </c>
    </row>
    <row r="586" ht="18.75" customHeight="1" spans="1:3">
      <c r="A586" s="82">
        <v>2080803</v>
      </c>
      <c r="B586" s="82" t="s">
        <v>1202</v>
      </c>
      <c r="C586" s="83">
        <v>0</v>
      </c>
    </row>
    <row r="587" ht="18.75" customHeight="1" spans="1:3">
      <c r="A587" s="82">
        <v>2080804</v>
      </c>
      <c r="B587" s="82" t="s">
        <v>1203</v>
      </c>
      <c r="C587" s="83">
        <v>50</v>
      </c>
    </row>
    <row r="588" ht="18.75" customHeight="1" spans="1:3">
      <c r="A588" s="82">
        <v>2080805</v>
      </c>
      <c r="B588" s="82" t="s">
        <v>1204</v>
      </c>
      <c r="C588" s="83">
        <v>853</v>
      </c>
    </row>
    <row r="589" ht="18.75" customHeight="1" spans="1:3">
      <c r="A589" s="82">
        <v>2080806</v>
      </c>
      <c r="B589" s="82" t="s">
        <v>1205</v>
      </c>
      <c r="C589" s="83">
        <v>0</v>
      </c>
    </row>
    <row r="590" ht="18.75" customHeight="1" spans="1:3">
      <c r="A590" s="82">
        <v>2080899</v>
      </c>
      <c r="B590" s="82" t="s">
        <v>1206</v>
      </c>
      <c r="C590" s="83">
        <v>1190</v>
      </c>
    </row>
    <row r="591" ht="18.75" customHeight="1" spans="1:3">
      <c r="A591" s="82">
        <v>20809</v>
      </c>
      <c r="B591" s="116" t="s">
        <v>1207</v>
      </c>
      <c r="C591" s="83">
        <f>SUM(C592:C597)</f>
        <v>1774</v>
      </c>
    </row>
    <row r="592" ht="18.75" customHeight="1" spans="1:3">
      <c r="A592" s="82">
        <v>2080901</v>
      </c>
      <c r="B592" s="82" t="s">
        <v>1208</v>
      </c>
      <c r="C592" s="83">
        <v>99</v>
      </c>
    </row>
    <row r="593" ht="18.75" customHeight="1" spans="1:3">
      <c r="A593" s="82">
        <v>2080902</v>
      </c>
      <c r="B593" s="82" t="s">
        <v>1209</v>
      </c>
      <c r="C593" s="83">
        <v>453</v>
      </c>
    </row>
    <row r="594" ht="18.75" customHeight="1" spans="1:3">
      <c r="A594" s="82">
        <v>2080903</v>
      </c>
      <c r="B594" s="82" t="s">
        <v>1210</v>
      </c>
      <c r="C594" s="83">
        <v>17</v>
      </c>
    </row>
    <row r="595" ht="18.75" customHeight="1" spans="1:3">
      <c r="A595" s="82">
        <v>2080904</v>
      </c>
      <c r="B595" s="82" t="s">
        <v>1211</v>
      </c>
      <c r="C595" s="83">
        <v>0</v>
      </c>
    </row>
    <row r="596" ht="18.75" customHeight="1" spans="1:3">
      <c r="A596" s="82">
        <v>2080905</v>
      </c>
      <c r="B596" s="82" t="s">
        <v>1212</v>
      </c>
      <c r="C596" s="83">
        <v>200</v>
      </c>
    </row>
    <row r="597" ht="18.75" customHeight="1" spans="1:3">
      <c r="A597" s="82">
        <v>2080999</v>
      </c>
      <c r="B597" s="82" t="s">
        <v>1213</v>
      </c>
      <c r="C597" s="83">
        <v>1005</v>
      </c>
    </row>
    <row r="598" ht="18.75" customHeight="1" spans="1:3">
      <c r="A598" s="82">
        <v>20810</v>
      </c>
      <c r="B598" s="116" t="s">
        <v>1214</v>
      </c>
      <c r="C598" s="83">
        <f>SUM(C599:C605)</f>
        <v>1403</v>
      </c>
    </row>
    <row r="599" ht="18.75" customHeight="1" spans="1:3">
      <c r="A599" s="82">
        <v>2081001</v>
      </c>
      <c r="B599" s="82" t="s">
        <v>1215</v>
      </c>
      <c r="C599" s="83">
        <v>1071</v>
      </c>
    </row>
    <row r="600" ht="18.75" customHeight="1" spans="1:3">
      <c r="A600" s="82">
        <v>2081002</v>
      </c>
      <c r="B600" s="82" t="s">
        <v>1216</v>
      </c>
      <c r="C600" s="83">
        <v>292</v>
      </c>
    </row>
    <row r="601" ht="18.75" customHeight="1" spans="1:3">
      <c r="A601" s="82">
        <v>2081003</v>
      </c>
      <c r="B601" s="82" t="s">
        <v>1217</v>
      </c>
      <c r="C601" s="83">
        <v>0</v>
      </c>
    </row>
    <row r="602" ht="18.75" customHeight="1" spans="1:3">
      <c r="A602" s="82">
        <v>2081004</v>
      </c>
      <c r="B602" s="82" t="s">
        <v>1218</v>
      </c>
      <c r="C602" s="83">
        <v>40</v>
      </c>
    </row>
    <row r="603" ht="18.75" customHeight="1" spans="1:3">
      <c r="A603" s="82">
        <v>2081005</v>
      </c>
      <c r="B603" s="82" t="s">
        <v>1219</v>
      </c>
      <c r="C603" s="83">
        <v>0</v>
      </c>
    </row>
    <row r="604" ht="18.75" customHeight="1" spans="1:3">
      <c r="A604" s="82">
        <v>2081006</v>
      </c>
      <c r="B604" s="82" t="s">
        <v>1220</v>
      </c>
      <c r="C604" s="83">
        <v>0</v>
      </c>
    </row>
    <row r="605" ht="18.75" customHeight="1" spans="1:3">
      <c r="A605" s="82">
        <v>2081099</v>
      </c>
      <c r="B605" s="82" t="s">
        <v>1221</v>
      </c>
      <c r="C605" s="83">
        <v>0</v>
      </c>
    </row>
    <row r="606" ht="18.75" customHeight="1" spans="1:3">
      <c r="A606" s="82">
        <v>20811</v>
      </c>
      <c r="B606" s="116" t="s">
        <v>1222</v>
      </c>
      <c r="C606" s="83">
        <f>SUM(C607:C614)</f>
        <v>2317</v>
      </c>
    </row>
    <row r="607" ht="18.75" customHeight="1" spans="1:3">
      <c r="A607" s="82">
        <v>2081101</v>
      </c>
      <c r="B607" s="82" t="s">
        <v>811</v>
      </c>
      <c r="C607" s="83">
        <v>263</v>
      </c>
    </row>
    <row r="608" ht="18.75" customHeight="1" spans="1:3">
      <c r="A608" s="82">
        <v>2081102</v>
      </c>
      <c r="B608" s="82" t="s">
        <v>812</v>
      </c>
      <c r="C608" s="83">
        <v>0</v>
      </c>
    </row>
    <row r="609" ht="18.75" customHeight="1" spans="1:3">
      <c r="A609" s="82">
        <v>2081103</v>
      </c>
      <c r="B609" s="82" t="s">
        <v>813</v>
      </c>
      <c r="C609" s="83">
        <v>0</v>
      </c>
    </row>
    <row r="610" ht="18.75" customHeight="1" spans="1:3">
      <c r="A610" s="82">
        <v>2081104</v>
      </c>
      <c r="B610" s="82" t="s">
        <v>1223</v>
      </c>
      <c r="C610" s="83">
        <v>49</v>
      </c>
    </row>
    <row r="611" ht="18.75" customHeight="1" spans="1:3">
      <c r="A611" s="82">
        <v>2081105</v>
      </c>
      <c r="B611" s="82" t="s">
        <v>1224</v>
      </c>
      <c r="C611" s="83">
        <v>160</v>
      </c>
    </row>
    <row r="612" ht="18.75" customHeight="1" spans="1:3">
      <c r="A612" s="82">
        <v>2081106</v>
      </c>
      <c r="B612" s="82" t="s">
        <v>1225</v>
      </c>
      <c r="C612" s="83">
        <v>0</v>
      </c>
    </row>
    <row r="613" ht="18.75" customHeight="1" spans="1:3">
      <c r="A613" s="82">
        <v>2081107</v>
      </c>
      <c r="B613" s="82" t="s">
        <v>1226</v>
      </c>
      <c r="C613" s="83">
        <v>1794</v>
      </c>
    </row>
    <row r="614" ht="18.75" customHeight="1" spans="1:3">
      <c r="A614" s="82">
        <v>2081199</v>
      </c>
      <c r="B614" s="82" t="s">
        <v>1227</v>
      </c>
      <c r="C614" s="83">
        <v>51</v>
      </c>
    </row>
    <row r="615" ht="18.75" customHeight="1" spans="1:3">
      <c r="A615" s="82">
        <v>20816</v>
      </c>
      <c r="B615" s="116" t="s">
        <v>1228</v>
      </c>
      <c r="C615" s="83">
        <f>SUM(C616:C619)</f>
        <v>124</v>
      </c>
    </row>
    <row r="616" ht="18.75" customHeight="1" spans="1:3">
      <c r="A616" s="82">
        <v>2081601</v>
      </c>
      <c r="B616" s="82" t="s">
        <v>811</v>
      </c>
      <c r="C616" s="83">
        <v>87</v>
      </c>
    </row>
    <row r="617" ht="18.75" customHeight="1" spans="1:3">
      <c r="A617" s="82">
        <v>2081602</v>
      </c>
      <c r="B617" s="82" t="s">
        <v>812</v>
      </c>
      <c r="C617" s="83">
        <v>0</v>
      </c>
    </row>
    <row r="618" ht="18.75" customHeight="1" spans="1:3">
      <c r="A618" s="82">
        <v>2081603</v>
      </c>
      <c r="B618" s="82" t="s">
        <v>813</v>
      </c>
      <c r="C618" s="83">
        <v>0</v>
      </c>
    </row>
    <row r="619" ht="18.75" customHeight="1" spans="1:3">
      <c r="A619" s="82">
        <v>2081699</v>
      </c>
      <c r="B619" s="82" t="s">
        <v>1229</v>
      </c>
      <c r="C619" s="83">
        <v>37</v>
      </c>
    </row>
    <row r="620" ht="18.75" customHeight="1" spans="1:3">
      <c r="A620" s="82">
        <v>20819</v>
      </c>
      <c r="B620" s="116" t="s">
        <v>1230</v>
      </c>
      <c r="C620" s="83">
        <f>SUM(C621:C622)</f>
        <v>8953</v>
      </c>
    </row>
    <row r="621" ht="18.75" customHeight="1" spans="1:3">
      <c r="A621" s="82">
        <v>2081901</v>
      </c>
      <c r="B621" s="82" t="s">
        <v>1231</v>
      </c>
      <c r="C621" s="83">
        <v>1605</v>
      </c>
    </row>
    <row r="622" ht="18.75" customHeight="1" spans="1:3">
      <c r="A622" s="82">
        <v>2081902</v>
      </c>
      <c r="B622" s="82" t="s">
        <v>1232</v>
      </c>
      <c r="C622" s="83">
        <v>7348</v>
      </c>
    </row>
    <row r="623" ht="18.75" customHeight="1" spans="1:3">
      <c r="A623" s="82">
        <v>20820</v>
      </c>
      <c r="B623" s="116" t="s">
        <v>1233</v>
      </c>
      <c r="C623" s="83">
        <f>SUM(C624:C625)</f>
        <v>1400</v>
      </c>
    </row>
    <row r="624" ht="18.75" customHeight="1" spans="1:3">
      <c r="A624" s="82">
        <v>2082001</v>
      </c>
      <c r="B624" s="82" t="s">
        <v>1234</v>
      </c>
      <c r="C624" s="83">
        <v>1400</v>
      </c>
    </row>
    <row r="625" ht="18.75" customHeight="1" spans="1:3">
      <c r="A625" s="82">
        <v>2082002</v>
      </c>
      <c r="B625" s="82" t="s">
        <v>1235</v>
      </c>
      <c r="C625" s="83">
        <v>0</v>
      </c>
    </row>
    <row r="626" ht="18.75" customHeight="1" spans="1:3">
      <c r="A626" s="82">
        <v>20821</v>
      </c>
      <c r="B626" s="116" t="s">
        <v>1236</v>
      </c>
      <c r="C626" s="83">
        <f>SUM(C627:C628)</f>
        <v>3516</v>
      </c>
    </row>
    <row r="627" ht="18.75" customHeight="1" spans="1:3">
      <c r="A627" s="82">
        <v>2082101</v>
      </c>
      <c r="B627" s="82" t="s">
        <v>1237</v>
      </c>
      <c r="C627" s="83">
        <v>0</v>
      </c>
    </row>
    <row r="628" ht="18.75" customHeight="1" spans="1:3">
      <c r="A628" s="82">
        <v>2082102</v>
      </c>
      <c r="B628" s="82" t="s">
        <v>1238</v>
      </c>
      <c r="C628" s="83">
        <v>3516</v>
      </c>
    </row>
    <row r="629" ht="18.75" customHeight="1" spans="1:3">
      <c r="A629" s="82">
        <v>20824</v>
      </c>
      <c r="B629" s="116" t="s">
        <v>1239</v>
      </c>
      <c r="C629" s="83">
        <f>SUM(C630:C631)</f>
        <v>0</v>
      </c>
    </row>
    <row r="630" ht="18.75" customHeight="1" spans="1:3">
      <c r="A630" s="82">
        <v>2082401</v>
      </c>
      <c r="B630" s="82" t="s">
        <v>1240</v>
      </c>
      <c r="C630" s="83">
        <v>0</v>
      </c>
    </row>
    <row r="631" ht="18.75" customHeight="1" spans="1:3">
      <c r="A631" s="82">
        <v>2082402</v>
      </c>
      <c r="B631" s="82" t="s">
        <v>1241</v>
      </c>
      <c r="C631" s="83">
        <v>0</v>
      </c>
    </row>
    <row r="632" ht="18.75" customHeight="1" spans="1:3">
      <c r="A632" s="82">
        <v>20825</v>
      </c>
      <c r="B632" s="116" t="s">
        <v>1242</v>
      </c>
      <c r="C632" s="83">
        <f>SUM(C633:C634)</f>
        <v>48</v>
      </c>
    </row>
    <row r="633" ht="18.75" customHeight="1" spans="1:3">
      <c r="A633" s="82">
        <v>2082501</v>
      </c>
      <c r="B633" s="82" t="s">
        <v>1243</v>
      </c>
      <c r="C633" s="83">
        <v>0</v>
      </c>
    </row>
    <row r="634" ht="18.75" customHeight="1" spans="1:3">
      <c r="A634" s="82">
        <v>2082502</v>
      </c>
      <c r="B634" s="82" t="s">
        <v>1244</v>
      </c>
      <c r="C634" s="83">
        <v>48</v>
      </c>
    </row>
    <row r="635" ht="18.75" customHeight="1" spans="1:3">
      <c r="A635" s="82">
        <v>20826</v>
      </c>
      <c r="B635" s="116" t="s">
        <v>1245</v>
      </c>
      <c r="C635" s="83">
        <f>SUM(C636:C638)</f>
        <v>28268</v>
      </c>
    </row>
    <row r="636" ht="18.75" customHeight="1" spans="1:3">
      <c r="A636" s="82">
        <v>2082601</v>
      </c>
      <c r="B636" s="82" t="s">
        <v>1246</v>
      </c>
      <c r="C636" s="83">
        <v>0</v>
      </c>
    </row>
    <row r="637" ht="18.75" customHeight="1" spans="1:3">
      <c r="A637" s="82">
        <v>2082602</v>
      </c>
      <c r="B637" s="82" t="s">
        <v>1247</v>
      </c>
      <c r="C637" s="83">
        <v>28268</v>
      </c>
    </row>
    <row r="638" ht="18.75" customHeight="1" spans="1:3">
      <c r="A638" s="82">
        <v>2082699</v>
      </c>
      <c r="B638" s="82" t="s">
        <v>1248</v>
      </c>
      <c r="C638" s="83">
        <v>0</v>
      </c>
    </row>
    <row r="639" ht="18.75" customHeight="1" spans="1:3">
      <c r="A639" s="82">
        <v>20827</v>
      </c>
      <c r="B639" s="116" t="s">
        <v>1249</v>
      </c>
      <c r="C639" s="83">
        <f>SUM(C640:C642)</f>
        <v>0</v>
      </c>
    </row>
    <row r="640" ht="18.75" customHeight="1" spans="1:3">
      <c r="A640" s="82">
        <v>2082701</v>
      </c>
      <c r="B640" s="82" t="s">
        <v>1250</v>
      </c>
      <c r="C640" s="83">
        <v>0</v>
      </c>
    </row>
    <row r="641" ht="18.75" customHeight="1" spans="1:3">
      <c r="A641" s="82">
        <v>2082702</v>
      </c>
      <c r="B641" s="82" t="s">
        <v>1251</v>
      </c>
      <c r="C641" s="83">
        <v>0</v>
      </c>
    </row>
    <row r="642" ht="18.75" customHeight="1" spans="1:3">
      <c r="A642" s="82">
        <v>2082799</v>
      </c>
      <c r="B642" s="82" t="s">
        <v>1252</v>
      </c>
      <c r="C642" s="83">
        <v>0</v>
      </c>
    </row>
    <row r="643" ht="18.75" customHeight="1" spans="1:3">
      <c r="A643" s="82">
        <v>20828</v>
      </c>
      <c r="B643" s="116" t="s">
        <v>1253</v>
      </c>
      <c r="C643" s="83">
        <f>SUM(C644:C650)</f>
        <v>619</v>
      </c>
    </row>
    <row r="644" ht="18.75" customHeight="1" spans="1:3">
      <c r="A644" s="82">
        <v>2082801</v>
      </c>
      <c r="B644" s="82" t="s">
        <v>811</v>
      </c>
      <c r="C644" s="83">
        <v>353</v>
      </c>
    </row>
    <row r="645" ht="18.75" customHeight="1" spans="1:3">
      <c r="A645" s="82">
        <v>2082802</v>
      </c>
      <c r="B645" s="82" t="s">
        <v>812</v>
      </c>
      <c r="C645" s="83">
        <v>0</v>
      </c>
    </row>
    <row r="646" ht="18.75" customHeight="1" spans="1:3">
      <c r="A646" s="82">
        <v>2082803</v>
      </c>
      <c r="B646" s="82" t="s">
        <v>813</v>
      </c>
      <c r="C646" s="83">
        <v>0</v>
      </c>
    </row>
    <row r="647" ht="18.75" customHeight="1" spans="1:3">
      <c r="A647" s="82">
        <v>2082804</v>
      </c>
      <c r="B647" s="82" t="s">
        <v>1254</v>
      </c>
      <c r="C647" s="83">
        <v>0</v>
      </c>
    </row>
    <row r="648" ht="18.75" customHeight="1" spans="1:3">
      <c r="A648" s="82">
        <v>2082805</v>
      </c>
      <c r="B648" s="82" t="s">
        <v>1255</v>
      </c>
      <c r="C648" s="83">
        <v>0</v>
      </c>
    </row>
    <row r="649" ht="18.75" customHeight="1" spans="1:3">
      <c r="A649" s="82">
        <v>2082850</v>
      </c>
      <c r="B649" s="82" t="s">
        <v>820</v>
      </c>
      <c r="C649" s="83">
        <v>0</v>
      </c>
    </row>
    <row r="650" ht="18.75" customHeight="1" spans="1:3">
      <c r="A650" s="82">
        <v>2082899</v>
      </c>
      <c r="B650" s="82" t="s">
        <v>1256</v>
      </c>
      <c r="C650" s="83">
        <v>266</v>
      </c>
    </row>
    <row r="651" ht="18.75" customHeight="1" spans="1:3">
      <c r="A651" s="82">
        <v>20830</v>
      </c>
      <c r="B651" s="116" t="s">
        <v>1257</v>
      </c>
      <c r="C651" s="83">
        <f>SUM(C652:C653)</f>
        <v>0</v>
      </c>
    </row>
    <row r="652" ht="18.75" customHeight="1" spans="1:3">
      <c r="A652" s="82">
        <v>2083001</v>
      </c>
      <c r="B652" s="82" t="s">
        <v>1258</v>
      </c>
      <c r="C652" s="83">
        <v>0</v>
      </c>
    </row>
    <row r="653" ht="18.75" customHeight="1" spans="1:3">
      <c r="A653" s="82">
        <v>2083099</v>
      </c>
      <c r="B653" s="82" t="s">
        <v>1259</v>
      </c>
      <c r="C653" s="83">
        <v>0</v>
      </c>
    </row>
    <row r="654" ht="18.75" customHeight="1" spans="1:3">
      <c r="A654" s="82">
        <v>20899</v>
      </c>
      <c r="B654" s="116" t="s">
        <v>1260</v>
      </c>
      <c r="C654" s="83">
        <f>C655</f>
        <v>5091</v>
      </c>
    </row>
    <row r="655" ht="18.75" customHeight="1" spans="1:3">
      <c r="A655" s="82">
        <v>2089999</v>
      </c>
      <c r="B655" s="82" t="s">
        <v>1261</v>
      </c>
      <c r="C655" s="83">
        <v>5091</v>
      </c>
    </row>
    <row r="656" ht="18.75" customHeight="1" spans="1:3">
      <c r="A656" s="82">
        <v>210</v>
      </c>
      <c r="B656" s="116" t="s">
        <v>783</v>
      </c>
      <c r="C656" s="83">
        <f>SUM(C657,C662,C676,C680,C692,C695,C699,C704,C708,C712,C715,C724,C726)</f>
        <v>100420</v>
      </c>
    </row>
    <row r="657" ht="18.75" customHeight="1" spans="1:3">
      <c r="A657" s="82">
        <v>21001</v>
      </c>
      <c r="B657" s="116" t="s">
        <v>1262</v>
      </c>
      <c r="C657" s="83">
        <f>SUM(C658:C661)</f>
        <v>1273</v>
      </c>
    </row>
    <row r="658" ht="18.75" customHeight="1" spans="1:3">
      <c r="A658" s="82">
        <v>2100101</v>
      </c>
      <c r="B658" s="82" t="s">
        <v>811</v>
      </c>
      <c r="C658" s="83">
        <v>843</v>
      </c>
    </row>
    <row r="659" ht="18.75" customHeight="1" spans="1:3">
      <c r="A659" s="82">
        <v>2100102</v>
      </c>
      <c r="B659" s="82" t="s">
        <v>812</v>
      </c>
      <c r="C659" s="83">
        <v>0</v>
      </c>
    </row>
    <row r="660" ht="18.75" customHeight="1" spans="1:3">
      <c r="A660" s="82">
        <v>2100103</v>
      </c>
      <c r="B660" s="82" t="s">
        <v>813</v>
      </c>
      <c r="C660" s="83">
        <v>0</v>
      </c>
    </row>
    <row r="661" ht="18.75" customHeight="1" spans="1:3">
      <c r="A661" s="82">
        <v>2100199</v>
      </c>
      <c r="B661" s="82" t="s">
        <v>1263</v>
      </c>
      <c r="C661" s="83">
        <v>430</v>
      </c>
    </row>
    <row r="662" ht="18.75" customHeight="1" spans="1:3">
      <c r="A662" s="82">
        <v>21002</v>
      </c>
      <c r="B662" s="116" t="s">
        <v>1264</v>
      </c>
      <c r="C662" s="83">
        <f>SUM(C663:C675)</f>
        <v>972</v>
      </c>
    </row>
    <row r="663" ht="18.75" customHeight="1" spans="1:3">
      <c r="A663" s="82">
        <v>2100201</v>
      </c>
      <c r="B663" s="82" t="s">
        <v>1265</v>
      </c>
      <c r="C663" s="83">
        <v>190</v>
      </c>
    </row>
    <row r="664" ht="18.75" customHeight="1" spans="1:3">
      <c r="A664" s="82">
        <v>2100202</v>
      </c>
      <c r="B664" s="82" t="s">
        <v>1266</v>
      </c>
      <c r="C664" s="83">
        <v>26</v>
      </c>
    </row>
    <row r="665" ht="18.75" customHeight="1" spans="1:3">
      <c r="A665" s="82">
        <v>2100203</v>
      </c>
      <c r="B665" s="82" t="s">
        <v>1267</v>
      </c>
      <c r="C665" s="83">
        <v>0</v>
      </c>
    </row>
    <row r="666" ht="18.75" customHeight="1" spans="1:3">
      <c r="A666" s="82">
        <v>2100204</v>
      </c>
      <c r="B666" s="82" t="s">
        <v>1268</v>
      </c>
      <c r="C666" s="83">
        <v>0</v>
      </c>
    </row>
    <row r="667" ht="18.75" customHeight="1" spans="1:3">
      <c r="A667" s="82">
        <v>2100205</v>
      </c>
      <c r="B667" s="82" t="s">
        <v>1269</v>
      </c>
      <c r="C667" s="83">
        <v>0</v>
      </c>
    </row>
    <row r="668" ht="18.75" customHeight="1" spans="1:3">
      <c r="A668" s="82">
        <v>2100206</v>
      </c>
      <c r="B668" s="82" t="s">
        <v>1270</v>
      </c>
      <c r="C668" s="83">
        <v>26</v>
      </c>
    </row>
    <row r="669" ht="18.75" customHeight="1" spans="1:3">
      <c r="A669" s="82">
        <v>2100207</v>
      </c>
      <c r="B669" s="82" t="s">
        <v>1271</v>
      </c>
      <c r="C669" s="83">
        <v>0</v>
      </c>
    </row>
    <row r="670" ht="18.75" customHeight="1" spans="1:3">
      <c r="A670" s="82">
        <v>2100208</v>
      </c>
      <c r="B670" s="82" t="s">
        <v>1272</v>
      </c>
      <c r="C670" s="83">
        <v>187</v>
      </c>
    </row>
    <row r="671" ht="18.75" customHeight="1" spans="1:3">
      <c r="A671" s="82">
        <v>2100209</v>
      </c>
      <c r="B671" s="82" t="s">
        <v>1273</v>
      </c>
      <c r="C671" s="83">
        <v>0</v>
      </c>
    </row>
    <row r="672" ht="18.75" customHeight="1" spans="1:3">
      <c r="A672" s="82">
        <v>2100210</v>
      </c>
      <c r="B672" s="82" t="s">
        <v>1274</v>
      </c>
      <c r="C672" s="83">
        <v>0</v>
      </c>
    </row>
    <row r="673" ht="18.75" customHeight="1" spans="1:3">
      <c r="A673" s="82">
        <v>2100211</v>
      </c>
      <c r="B673" s="82" t="s">
        <v>1275</v>
      </c>
      <c r="C673" s="83">
        <v>0</v>
      </c>
    </row>
    <row r="674" ht="18.75" customHeight="1" spans="1:3">
      <c r="A674" s="82">
        <v>2100212</v>
      </c>
      <c r="B674" s="82" t="s">
        <v>1276</v>
      </c>
      <c r="C674" s="83">
        <v>0</v>
      </c>
    </row>
    <row r="675" ht="18.75" customHeight="1" spans="1:3">
      <c r="A675" s="82">
        <v>2100299</v>
      </c>
      <c r="B675" s="82" t="s">
        <v>1277</v>
      </c>
      <c r="C675" s="83">
        <v>543</v>
      </c>
    </row>
    <row r="676" ht="18.75" customHeight="1" spans="1:3">
      <c r="A676" s="82">
        <v>21003</v>
      </c>
      <c r="B676" s="116" t="s">
        <v>1278</v>
      </c>
      <c r="C676" s="83">
        <f>SUM(C677:C679)</f>
        <v>7252</v>
      </c>
    </row>
    <row r="677" ht="18.75" customHeight="1" spans="1:3">
      <c r="A677" s="82">
        <v>2100301</v>
      </c>
      <c r="B677" s="82" t="s">
        <v>1279</v>
      </c>
      <c r="C677" s="83">
        <v>0</v>
      </c>
    </row>
    <row r="678" ht="18.75" customHeight="1" spans="1:3">
      <c r="A678" s="82">
        <v>2100302</v>
      </c>
      <c r="B678" s="82" t="s">
        <v>1280</v>
      </c>
      <c r="C678" s="83">
        <v>4923</v>
      </c>
    </row>
    <row r="679" ht="18.75" customHeight="1" spans="1:3">
      <c r="A679" s="82">
        <v>2100399</v>
      </c>
      <c r="B679" s="82" t="s">
        <v>1281</v>
      </c>
      <c r="C679" s="83">
        <v>2329</v>
      </c>
    </row>
    <row r="680" ht="18.75" customHeight="1" spans="1:3">
      <c r="A680" s="82">
        <v>21004</v>
      </c>
      <c r="B680" s="116" t="s">
        <v>1282</v>
      </c>
      <c r="C680" s="83">
        <f>SUM(C681:C691)</f>
        <v>16518</v>
      </c>
    </row>
    <row r="681" ht="18.75" customHeight="1" spans="1:3">
      <c r="A681" s="82">
        <v>2100401</v>
      </c>
      <c r="B681" s="82" t="s">
        <v>1283</v>
      </c>
      <c r="C681" s="83">
        <v>930</v>
      </c>
    </row>
    <row r="682" ht="18.75" customHeight="1" spans="1:3">
      <c r="A682" s="82">
        <v>2100402</v>
      </c>
      <c r="B682" s="82" t="s">
        <v>1284</v>
      </c>
      <c r="C682" s="83">
        <v>710</v>
      </c>
    </row>
    <row r="683" ht="18.75" customHeight="1" spans="1:3">
      <c r="A683" s="82">
        <v>2100403</v>
      </c>
      <c r="B683" s="82" t="s">
        <v>1285</v>
      </c>
      <c r="C683" s="83">
        <v>1433</v>
      </c>
    </row>
    <row r="684" ht="18.75" customHeight="1" spans="1:3">
      <c r="A684" s="82">
        <v>2100404</v>
      </c>
      <c r="B684" s="82" t="s">
        <v>1286</v>
      </c>
      <c r="C684" s="83">
        <v>0</v>
      </c>
    </row>
    <row r="685" ht="18.75" customHeight="1" spans="1:3">
      <c r="A685" s="82">
        <v>2100405</v>
      </c>
      <c r="B685" s="82" t="s">
        <v>1287</v>
      </c>
      <c r="C685" s="83">
        <v>0</v>
      </c>
    </row>
    <row r="686" ht="18.75" customHeight="1" spans="1:3">
      <c r="A686" s="82">
        <v>2100406</v>
      </c>
      <c r="B686" s="82" t="s">
        <v>1288</v>
      </c>
      <c r="C686" s="83">
        <v>0</v>
      </c>
    </row>
    <row r="687" ht="18.75" customHeight="1" spans="1:3">
      <c r="A687" s="82">
        <v>2100407</v>
      </c>
      <c r="B687" s="82" t="s">
        <v>1289</v>
      </c>
      <c r="C687" s="83">
        <v>0</v>
      </c>
    </row>
    <row r="688" ht="18.75" customHeight="1" spans="1:3">
      <c r="A688" s="82">
        <v>2100408</v>
      </c>
      <c r="B688" s="82" t="s">
        <v>1290</v>
      </c>
      <c r="C688" s="83">
        <v>8129</v>
      </c>
    </row>
    <row r="689" ht="18.75" customHeight="1" spans="1:3">
      <c r="A689" s="82">
        <v>2100409</v>
      </c>
      <c r="B689" s="82" t="s">
        <v>1291</v>
      </c>
      <c r="C689" s="83">
        <v>985</v>
      </c>
    </row>
    <row r="690" ht="18.75" customHeight="1" spans="1:3">
      <c r="A690" s="82">
        <v>2100410</v>
      </c>
      <c r="B690" s="82" t="s">
        <v>1292</v>
      </c>
      <c r="C690" s="83">
        <v>2829</v>
      </c>
    </row>
    <row r="691" ht="18.75" customHeight="1" spans="1:3">
      <c r="A691" s="82">
        <v>2100499</v>
      </c>
      <c r="B691" s="82" t="s">
        <v>1293</v>
      </c>
      <c r="C691" s="83">
        <v>1502</v>
      </c>
    </row>
    <row r="692" ht="18.75" customHeight="1" spans="1:3">
      <c r="A692" s="82">
        <v>21006</v>
      </c>
      <c r="B692" s="116" t="s">
        <v>1294</v>
      </c>
      <c r="C692" s="83">
        <f>SUM(C693:C694)</f>
        <v>147</v>
      </c>
    </row>
    <row r="693" ht="18.75" customHeight="1" spans="1:3">
      <c r="A693" s="82">
        <v>2100601</v>
      </c>
      <c r="B693" s="82" t="s">
        <v>1295</v>
      </c>
      <c r="C693" s="83">
        <v>147</v>
      </c>
    </row>
    <row r="694" ht="18.75" customHeight="1" spans="1:3">
      <c r="A694" s="82">
        <v>2100699</v>
      </c>
      <c r="B694" s="82" t="s">
        <v>1296</v>
      </c>
      <c r="C694" s="83">
        <v>0</v>
      </c>
    </row>
    <row r="695" ht="18.75" customHeight="1" spans="1:3">
      <c r="A695" s="82">
        <v>21007</v>
      </c>
      <c r="B695" s="116" t="s">
        <v>1297</v>
      </c>
      <c r="C695" s="83">
        <f>SUM(C696:C698)</f>
        <v>1965</v>
      </c>
    </row>
    <row r="696" ht="18.75" customHeight="1" spans="1:3">
      <c r="A696" s="82">
        <v>2100716</v>
      </c>
      <c r="B696" s="82" t="s">
        <v>1298</v>
      </c>
      <c r="C696" s="83">
        <v>0</v>
      </c>
    </row>
    <row r="697" ht="18.75" customHeight="1" spans="1:3">
      <c r="A697" s="82">
        <v>2100717</v>
      </c>
      <c r="B697" s="82" t="s">
        <v>1299</v>
      </c>
      <c r="C697" s="83">
        <v>1237</v>
      </c>
    </row>
    <row r="698" ht="18.75" customHeight="1" spans="1:3">
      <c r="A698" s="82">
        <v>2100799</v>
      </c>
      <c r="B698" s="82" t="s">
        <v>1300</v>
      </c>
      <c r="C698" s="83">
        <v>728</v>
      </c>
    </row>
    <row r="699" ht="18.75" customHeight="1" spans="1:3">
      <c r="A699" s="82">
        <v>21011</v>
      </c>
      <c r="B699" s="116" t="s">
        <v>1301</v>
      </c>
      <c r="C699" s="83">
        <f>SUM(C700:C703)</f>
        <v>1682</v>
      </c>
    </row>
    <row r="700" ht="18.75" customHeight="1" spans="1:3">
      <c r="A700" s="82">
        <v>2101101</v>
      </c>
      <c r="B700" s="82" t="s">
        <v>1302</v>
      </c>
      <c r="C700" s="83">
        <v>67</v>
      </c>
    </row>
    <row r="701" ht="18.75" customHeight="1" spans="1:3">
      <c r="A701" s="82">
        <v>2101102</v>
      </c>
      <c r="B701" s="82" t="s">
        <v>1303</v>
      </c>
      <c r="C701" s="83">
        <v>0</v>
      </c>
    </row>
    <row r="702" ht="18.75" customHeight="1" spans="1:3">
      <c r="A702" s="82">
        <v>2101103</v>
      </c>
      <c r="B702" s="82" t="s">
        <v>1304</v>
      </c>
      <c r="C702" s="83">
        <v>1600</v>
      </c>
    </row>
    <row r="703" ht="18.75" customHeight="1" spans="1:3">
      <c r="A703" s="82">
        <v>2101199</v>
      </c>
      <c r="B703" s="82" t="s">
        <v>1305</v>
      </c>
      <c r="C703" s="83">
        <v>15</v>
      </c>
    </row>
    <row r="704" ht="18.75" customHeight="1" spans="1:3">
      <c r="A704" s="82">
        <v>21012</v>
      </c>
      <c r="B704" s="116" t="s">
        <v>1306</v>
      </c>
      <c r="C704" s="83">
        <f>SUM(C705:C707)</f>
        <v>63691</v>
      </c>
    </row>
    <row r="705" ht="18.75" customHeight="1" spans="1:3">
      <c r="A705" s="82">
        <v>2101201</v>
      </c>
      <c r="B705" s="82" t="s">
        <v>1307</v>
      </c>
      <c r="C705" s="83">
        <v>0</v>
      </c>
    </row>
    <row r="706" ht="18.75" customHeight="1" spans="1:3">
      <c r="A706" s="82">
        <v>2101202</v>
      </c>
      <c r="B706" s="82" t="s">
        <v>1308</v>
      </c>
      <c r="C706" s="83">
        <v>62191</v>
      </c>
    </row>
    <row r="707" ht="18.75" customHeight="1" spans="1:3">
      <c r="A707" s="82">
        <v>2101299</v>
      </c>
      <c r="B707" s="82" t="s">
        <v>1309</v>
      </c>
      <c r="C707" s="83">
        <v>1500</v>
      </c>
    </row>
    <row r="708" ht="18.75" customHeight="1" spans="1:3">
      <c r="A708" s="82">
        <v>21013</v>
      </c>
      <c r="B708" s="116" t="s">
        <v>1310</v>
      </c>
      <c r="C708" s="83">
        <f>SUM(C709:C711)</f>
        <v>4860</v>
      </c>
    </row>
    <row r="709" ht="18.75" customHeight="1" spans="1:3">
      <c r="A709" s="82">
        <v>2101301</v>
      </c>
      <c r="B709" s="82" t="s">
        <v>1311</v>
      </c>
      <c r="C709" s="83">
        <v>835</v>
      </c>
    </row>
    <row r="710" ht="18.75" customHeight="1" spans="1:3">
      <c r="A710" s="82">
        <v>2101302</v>
      </c>
      <c r="B710" s="82" t="s">
        <v>1312</v>
      </c>
      <c r="C710" s="83">
        <v>28</v>
      </c>
    </row>
    <row r="711" ht="18.75" customHeight="1" spans="1:3">
      <c r="A711" s="82">
        <v>2101399</v>
      </c>
      <c r="B711" s="82" t="s">
        <v>1313</v>
      </c>
      <c r="C711" s="83">
        <v>3997</v>
      </c>
    </row>
    <row r="712" ht="18.75" customHeight="1" spans="1:3">
      <c r="A712" s="82">
        <v>21014</v>
      </c>
      <c r="B712" s="116" t="s">
        <v>1314</v>
      </c>
      <c r="C712" s="83">
        <f>SUM(C713:C714)</f>
        <v>305</v>
      </c>
    </row>
    <row r="713" ht="18.75" customHeight="1" spans="1:3">
      <c r="A713" s="82">
        <v>2101401</v>
      </c>
      <c r="B713" s="82" t="s">
        <v>1315</v>
      </c>
      <c r="C713" s="83">
        <v>305</v>
      </c>
    </row>
    <row r="714" ht="18.75" customHeight="1" spans="1:3">
      <c r="A714" s="82">
        <v>2101499</v>
      </c>
      <c r="B714" s="82" t="s">
        <v>1316</v>
      </c>
      <c r="C714" s="83">
        <v>0</v>
      </c>
    </row>
    <row r="715" ht="18.75" customHeight="1" spans="1:3">
      <c r="A715" s="82">
        <v>21015</v>
      </c>
      <c r="B715" s="116" t="s">
        <v>1317</v>
      </c>
      <c r="C715" s="83">
        <f>SUM(C716:C723)</f>
        <v>1382</v>
      </c>
    </row>
    <row r="716" ht="18.75" customHeight="1" spans="1:3">
      <c r="A716" s="82">
        <v>2101501</v>
      </c>
      <c r="B716" s="82" t="s">
        <v>811</v>
      </c>
      <c r="C716" s="83">
        <v>1261</v>
      </c>
    </row>
    <row r="717" ht="18.75" customHeight="1" spans="1:3">
      <c r="A717" s="82">
        <v>2101502</v>
      </c>
      <c r="B717" s="82" t="s">
        <v>812</v>
      </c>
      <c r="C717" s="83">
        <v>0</v>
      </c>
    </row>
    <row r="718" ht="18.75" customHeight="1" spans="1:3">
      <c r="A718" s="82">
        <v>2101503</v>
      </c>
      <c r="B718" s="82" t="s">
        <v>813</v>
      </c>
      <c r="C718" s="83">
        <v>0</v>
      </c>
    </row>
    <row r="719" ht="18.75" customHeight="1" spans="1:3">
      <c r="A719" s="82">
        <v>2101504</v>
      </c>
      <c r="B719" s="82" t="s">
        <v>852</v>
      </c>
      <c r="C719" s="83">
        <v>0</v>
      </c>
    </row>
    <row r="720" ht="18.75" customHeight="1" spans="1:3">
      <c r="A720" s="82">
        <v>2101505</v>
      </c>
      <c r="B720" s="82" t="s">
        <v>1318</v>
      </c>
      <c r="C720" s="83">
        <v>0</v>
      </c>
    </row>
    <row r="721" ht="18.75" customHeight="1" spans="1:3">
      <c r="A721" s="82">
        <v>2101506</v>
      </c>
      <c r="B721" s="82" t="s">
        <v>1319</v>
      </c>
      <c r="C721" s="83">
        <v>0</v>
      </c>
    </row>
    <row r="722" ht="18.75" customHeight="1" spans="1:3">
      <c r="A722" s="82">
        <v>2101550</v>
      </c>
      <c r="B722" s="82" t="s">
        <v>820</v>
      </c>
      <c r="C722" s="83">
        <v>0</v>
      </c>
    </row>
    <row r="723" ht="18.75" customHeight="1" spans="1:3">
      <c r="A723" s="82">
        <v>2101599</v>
      </c>
      <c r="B723" s="82" t="s">
        <v>1320</v>
      </c>
      <c r="C723" s="83">
        <v>121</v>
      </c>
    </row>
    <row r="724" ht="18.75" customHeight="1" spans="1:3">
      <c r="A724" s="82">
        <v>21016</v>
      </c>
      <c r="B724" s="116" t="s">
        <v>1321</v>
      </c>
      <c r="C724" s="83">
        <f>C725</f>
        <v>0</v>
      </c>
    </row>
    <row r="725" ht="18.75" customHeight="1" spans="1:3">
      <c r="A725" s="82">
        <v>2101601</v>
      </c>
      <c r="B725" s="82" t="s">
        <v>1322</v>
      </c>
      <c r="C725" s="83">
        <v>0</v>
      </c>
    </row>
    <row r="726" ht="18.75" customHeight="1" spans="1:3">
      <c r="A726" s="82">
        <v>21099</v>
      </c>
      <c r="B726" s="116" t="s">
        <v>1323</v>
      </c>
      <c r="C726" s="83">
        <f>C727</f>
        <v>373</v>
      </c>
    </row>
    <row r="727" ht="18.75" customHeight="1" spans="1:3">
      <c r="A727" s="82">
        <v>2109999</v>
      </c>
      <c r="B727" s="82" t="s">
        <v>1324</v>
      </c>
      <c r="C727" s="83">
        <v>373</v>
      </c>
    </row>
    <row r="728" ht="18.75" customHeight="1" spans="1:3">
      <c r="A728" s="82">
        <v>211</v>
      </c>
      <c r="B728" s="116" t="s">
        <v>784</v>
      </c>
      <c r="C728" s="83">
        <f>SUM(C729,C739,C743,C752,C757,C764,C770,C773,C776,C778,C780,C786,C788,C790,C805)</f>
        <v>5146</v>
      </c>
    </row>
    <row r="729" ht="18.75" customHeight="1" spans="1:3">
      <c r="A729" s="82">
        <v>21101</v>
      </c>
      <c r="B729" s="116" t="s">
        <v>1325</v>
      </c>
      <c r="C729" s="83">
        <f>SUM(C730:C738)</f>
        <v>1842</v>
      </c>
    </row>
    <row r="730" ht="18.75" customHeight="1" spans="1:3">
      <c r="A730" s="82">
        <v>2110101</v>
      </c>
      <c r="B730" s="82" t="s">
        <v>811</v>
      </c>
      <c r="C730" s="83">
        <v>1197</v>
      </c>
    </row>
    <row r="731" ht="18.75" customHeight="1" spans="1:3">
      <c r="A731" s="82">
        <v>2110102</v>
      </c>
      <c r="B731" s="82" t="s">
        <v>812</v>
      </c>
      <c r="C731" s="83">
        <v>0</v>
      </c>
    </row>
    <row r="732" ht="18.75" customHeight="1" spans="1:3">
      <c r="A732" s="82">
        <v>2110103</v>
      </c>
      <c r="B732" s="82" t="s">
        <v>813</v>
      </c>
      <c r="C732" s="83">
        <v>0</v>
      </c>
    </row>
    <row r="733" ht="18.75" customHeight="1" spans="1:3">
      <c r="A733" s="82">
        <v>2110104</v>
      </c>
      <c r="B733" s="82" t="s">
        <v>1326</v>
      </c>
      <c r="C733" s="83">
        <v>0</v>
      </c>
    </row>
    <row r="734" ht="18.75" customHeight="1" spans="1:3">
      <c r="A734" s="82">
        <v>2110105</v>
      </c>
      <c r="B734" s="82" t="s">
        <v>1327</v>
      </c>
      <c r="C734" s="83">
        <v>0</v>
      </c>
    </row>
    <row r="735" ht="18.75" customHeight="1" spans="1:3">
      <c r="A735" s="82">
        <v>2110106</v>
      </c>
      <c r="B735" s="82" t="s">
        <v>1328</v>
      </c>
      <c r="C735" s="83">
        <v>0</v>
      </c>
    </row>
    <row r="736" ht="18.75" customHeight="1" spans="1:3">
      <c r="A736" s="82">
        <v>2110107</v>
      </c>
      <c r="B736" s="82" t="s">
        <v>1329</v>
      </c>
      <c r="C736" s="83">
        <v>0</v>
      </c>
    </row>
    <row r="737" ht="18.75" customHeight="1" spans="1:3">
      <c r="A737" s="82">
        <v>2110108</v>
      </c>
      <c r="B737" s="82" t="s">
        <v>1330</v>
      </c>
      <c r="C737" s="83">
        <v>0</v>
      </c>
    </row>
    <row r="738" ht="18.75" customHeight="1" spans="1:3">
      <c r="A738" s="82">
        <v>2110199</v>
      </c>
      <c r="B738" s="82" t="s">
        <v>1331</v>
      </c>
      <c r="C738" s="83">
        <v>645</v>
      </c>
    </row>
    <row r="739" ht="18.75" customHeight="1" spans="1:3">
      <c r="A739" s="82">
        <v>21102</v>
      </c>
      <c r="B739" s="116" t="s">
        <v>1332</v>
      </c>
      <c r="C739" s="83">
        <f>SUM(C740:C742)</f>
        <v>120</v>
      </c>
    </row>
    <row r="740" ht="18.75" customHeight="1" spans="1:3">
      <c r="A740" s="82">
        <v>2110203</v>
      </c>
      <c r="B740" s="82" t="s">
        <v>1333</v>
      </c>
      <c r="C740" s="83">
        <v>0</v>
      </c>
    </row>
    <row r="741" ht="18.75" customHeight="1" spans="1:3">
      <c r="A741" s="82">
        <v>2110204</v>
      </c>
      <c r="B741" s="82" t="s">
        <v>1334</v>
      </c>
      <c r="C741" s="83">
        <v>0</v>
      </c>
    </row>
    <row r="742" ht="18.75" customHeight="1" spans="1:3">
      <c r="A742" s="82">
        <v>2110299</v>
      </c>
      <c r="B742" s="82" t="s">
        <v>1335</v>
      </c>
      <c r="C742" s="83">
        <v>120</v>
      </c>
    </row>
    <row r="743" ht="18.75" customHeight="1" spans="1:3">
      <c r="A743" s="82">
        <v>21103</v>
      </c>
      <c r="B743" s="116" t="s">
        <v>1336</v>
      </c>
      <c r="C743" s="83">
        <f>SUM(C744:C751)</f>
        <v>196</v>
      </c>
    </row>
    <row r="744" ht="18.75" customHeight="1" spans="1:3">
      <c r="A744" s="82">
        <v>2110301</v>
      </c>
      <c r="B744" s="82" t="s">
        <v>1337</v>
      </c>
      <c r="C744" s="83">
        <v>0</v>
      </c>
    </row>
    <row r="745" ht="18.75" customHeight="1" spans="1:3">
      <c r="A745" s="82">
        <v>2110302</v>
      </c>
      <c r="B745" s="82" t="s">
        <v>1338</v>
      </c>
      <c r="C745" s="83">
        <v>196</v>
      </c>
    </row>
    <row r="746" ht="18.75" customHeight="1" spans="1:3">
      <c r="A746" s="82">
        <v>2110303</v>
      </c>
      <c r="B746" s="82" t="s">
        <v>1339</v>
      </c>
      <c r="C746" s="83">
        <v>0</v>
      </c>
    </row>
    <row r="747" ht="18.75" customHeight="1" spans="1:3">
      <c r="A747" s="82">
        <v>2110304</v>
      </c>
      <c r="B747" s="82" t="s">
        <v>1340</v>
      </c>
      <c r="C747" s="83">
        <v>0</v>
      </c>
    </row>
    <row r="748" ht="18.75" customHeight="1" spans="1:3">
      <c r="A748" s="82">
        <v>2110305</v>
      </c>
      <c r="B748" s="82" t="s">
        <v>1341</v>
      </c>
      <c r="C748" s="83">
        <v>0</v>
      </c>
    </row>
    <row r="749" ht="18.75" customHeight="1" spans="1:3">
      <c r="A749" s="82">
        <v>2110306</v>
      </c>
      <c r="B749" s="82" t="s">
        <v>1342</v>
      </c>
      <c r="C749" s="83">
        <v>0</v>
      </c>
    </row>
    <row r="750" ht="18.75" customHeight="1" spans="1:3">
      <c r="A750" s="82">
        <v>2110307</v>
      </c>
      <c r="B750" s="82" t="s">
        <v>1343</v>
      </c>
      <c r="C750" s="83">
        <v>0</v>
      </c>
    </row>
    <row r="751" ht="18.75" customHeight="1" spans="1:3">
      <c r="A751" s="82">
        <v>2110399</v>
      </c>
      <c r="B751" s="82" t="s">
        <v>1344</v>
      </c>
      <c r="C751" s="83">
        <v>0</v>
      </c>
    </row>
    <row r="752" ht="18.75" customHeight="1" spans="1:3">
      <c r="A752" s="82">
        <v>21104</v>
      </c>
      <c r="B752" s="116" t="s">
        <v>1345</v>
      </c>
      <c r="C752" s="83">
        <f>SUM(C753:C756)</f>
        <v>1080</v>
      </c>
    </row>
    <row r="753" ht="18.75" customHeight="1" spans="1:3">
      <c r="A753" s="82">
        <v>2110401</v>
      </c>
      <c r="B753" s="82" t="s">
        <v>1346</v>
      </c>
      <c r="C753" s="83">
        <v>501</v>
      </c>
    </row>
    <row r="754" ht="18.75" customHeight="1" spans="1:3">
      <c r="A754" s="82">
        <v>2110402</v>
      </c>
      <c r="B754" s="82" t="s">
        <v>1347</v>
      </c>
      <c r="C754" s="83">
        <v>579</v>
      </c>
    </row>
    <row r="755" ht="18.75" customHeight="1" spans="1:3">
      <c r="A755" s="82">
        <v>2110404</v>
      </c>
      <c r="B755" s="82" t="s">
        <v>1348</v>
      </c>
      <c r="C755" s="83">
        <v>0</v>
      </c>
    </row>
    <row r="756" ht="18.75" customHeight="1" spans="1:3">
      <c r="A756" s="82">
        <v>2110499</v>
      </c>
      <c r="B756" s="82" t="s">
        <v>1349</v>
      </c>
      <c r="C756" s="83">
        <v>0</v>
      </c>
    </row>
    <row r="757" ht="18.75" customHeight="1" spans="1:3">
      <c r="A757" s="82">
        <v>21105</v>
      </c>
      <c r="B757" s="116" t="s">
        <v>1350</v>
      </c>
      <c r="C757" s="83">
        <f>SUM(C758:C763)</f>
        <v>896</v>
      </c>
    </row>
    <row r="758" ht="18.75" customHeight="1" spans="1:3">
      <c r="A758" s="82">
        <v>2110501</v>
      </c>
      <c r="B758" s="82" t="s">
        <v>1351</v>
      </c>
      <c r="C758" s="83">
        <v>824</v>
      </c>
    </row>
    <row r="759" ht="18.75" customHeight="1" spans="1:3">
      <c r="A759" s="82">
        <v>2110502</v>
      </c>
      <c r="B759" s="82" t="s">
        <v>1352</v>
      </c>
      <c r="C759" s="83">
        <v>0</v>
      </c>
    </row>
    <row r="760" ht="18.75" customHeight="1" spans="1:3">
      <c r="A760" s="82">
        <v>2110503</v>
      </c>
      <c r="B760" s="82" t="s">
        <v>1353</v>
      </c>
      <c r="C760" s="83">
        <v>0</v>
      </c>
    </row>
    <row r="761" ht="18.75" customHeight="1" spans="1:3">
      <c r="A761" s="82">
        <v>2110506</v>
      </c>
      <c r="B761" s="82" t="s">
        <v>1354</v>
      </c>
      <c r="C761" s="83">
        <v>0</v>
      </c>
    </row>
    <row r="762" ht="18.75" customHeight="1" spans="1:3">
      <c r="A762" s="82">
        <v>2110507</v>
      </c>
      <c r="B762" s="82" t="s">
        <v>1355</v>
      </c>
      <c r="C762" s="83">
        <v>72</v>
      </c>
    </row>
    <row r="763" ht="18.75" customHeight="1" spans="1:3">
      <c r="A763" s="82">
        <v>2110599</v>
      </c>
      <c r="B763" s="82" t="s">
        <v>1356</v>
      </c>
      <c r="C763" s="83">
        <v>0</v>
      </c>
    </row>
    <row r="764" ht="18.75" customHeight="1" spans="1:3">
      <c r="A764" s="82">
        <v>21106</v>
      </c>
      <c r="B764" s="116" t="s">
        <v>1357</v>
      </c>
      <c r="C764" s="83">
        <f>SUM(C765:C769)</f>
        <v>0</v>
      </c>
    </row>
    <row r="765" ht="18.75" customHeight="1" spans="1:3">
      <c r="A765" s="82">
        <v>2110602</v>
      </c>
      <c r="B765" s="82" t="s">
        <v>1358</v>
      </c>
      <c r="C765" s="83">
        <v>0</v>
      </c>
    </row>
    <row r="766" ht="18.75" customHeight="1" spans="1:3">
      <c r="A766" s="82">
        <v>2110603</v>
      </c>
      <c r="B766" s="82" t="s">
        <v>1359</v>
      </c>
      <c r="C766" s="83">
        <v>0</v>
      </c>
    </row>
    <row r="767" ht="18.75" customHeight="1" spans="1:3">
      <c r="A767" s="82">
        <v>2110604</v>
      </c>
      <c r="B767" s="82" t="s">
        <v>1360</v>
      </c>
      <c r="C767" s="83">
        <v>0</v>
      </c>
    </row>
    <row r="768" ht="18.75" customHeight="1" spans="1:3">
      <c r="A768" s="82">
        <v>2110605</v>
      </c>
      <c r="B768" s="82" t="s">
        <v>1361</v>
      </c>
      <c r="C768" s="83">
        <v>0</v>
      </c>
    </row>
    <row r="769" ht="18.75" customHeight="1" spans="1:3">
      <c r="A769" s="82">
        <v>2110699</v>
      </c>
      <c r="B769" s="82" t="s">
        <v>1362</v>
      </c>
      <c r="C769" s="83">
        <v>0</v>
      </c>
    </row>
    <row r="770" ht="18.75" customHeight="1" spans="1:3">
      <c r="A770" s="82">
        <v>21107</v>
      </c>
      <c r="B770" s="116" t="s">
        <v>1363</v>
      </c>
      <c r="C770" s="83">
        <f>SUM(C771:C772)</f>
        <v>0</v>
      </c>
    </row>
    <row r="771" ht="18.75" customHeight="1" spans="1:3">
      <c r="A771" s="82">
        <v>2110704</v>
      </c>
      <c r="B771" s="82" t="s">
        <v>1364</v>
      </c>
      <c r="C771" s="83">
        <v>0</v>
      </c>
    </row>
    <row r="772" ht="18.75" customHeight="1" spans="1:3">
      <c r="A772" s="82">
        <v>2110799</v>
      </c>
      <c r="B772" s="82" t="s">
        <v>1365</v>
      </c>
      <c r="C772" s="83">
        <v>0</v>
      </c>
    </row>
    <row r="773" ht="18.75" customHeight="1" spans="1:3">
      <c r="A773" s="82">
        <v>21108</v>
      </c>
      <c r="B773" s="116" t="s">
        <v>1366</v>
      </c>
      <c r="C773" s="83">
        <f>SUM(C774:C775)</f>
        <v>0</v>
      </c>
    </row>
    <row r="774" ht="18.75" customHeight="1" spans="1:3">
      <c r="A774" s="82">
        <v>2110804</v>
      </c>
      <c r="B774" s="82" t="s">
        <v>1367</v>
      </c>
      <c r="C774" s="83">
        <v>0</v>
      </c>
    </row>
    <row r="775" ht="18.75" customHeight="1" spans="1:3">
      <c r="A775" s="82">
        <v>2110899</v>
      </c>
      <c r="B775" s="82" t="s">
        <v>1368</v>
      </c>
      <c r="C775" s="83">
        <v>0</v>
      </c>
    </row>
    <row r="776" ht="18.75" customHeight="1" spans="1:3">
      <c r="A776" s="82">
        <v>21109</v>
      </c>
      <c r="B776" s="116" t="s">
        <v>1369</v>
      </c>
      <c r="C776" s="83">
        <f>C777</f>
        <v>0</v>
      </c>
    </row>
    <row r="777" ht="18.75" customHeight="1" spans="1:3">
      <c r="A777" s="82">
        <v>2110901</v>
      </c>
      <c r="B777" s="82" t="s">
        <v>1370</v>
      </c>
      <c r="C777" s="83">
        <v>0</v>
      </c>
    </row>
    <row r="778" ht="18.75" customHeight="1" spans="1:3">
      <c r="A778" s="82">
        <v>21110</v>
      </c>
      <c r="B778" s="116" t="s">
        <v>1371</v>
      </c>
      <c r="C778" s="83">
        <f>C779</f>
        <v>872</v>
      </c>
    </row>
    <row r="779" ht="18.75" customHeight="1" spans="1:3">
      <c r="A779" s="82">
        <v>2111001</v>
      </c>
      <c r="B779" s="82" t="s">
        <v>1372</v>
      </c>
      <c r="C779" s="83">
        <v>872</v>
      </c>
    </row>
    <row r="780" ht="18.75" customHeight="1" spans="1:3">
      <c r="A780" s="82">
        <v>21111</v>
      </c>
      <c r="B780" s="116" t="s">
        <v>1373</v>
      </c>
      <c r="C780" s="83">
        <f>SUM(C781:C785)</f>
        <v>0</v>
      </c>
    </row>
    <row r="781" ht="18.75" customHeight="1" spans="1:3">
      <c r="A781" s="82">
        <v>2111101</v>
      </c>
      <c r="B781" s="82" t="s">
        <v>1374</v>
      </c>
      <c r="C781" s="83">
        <v>0</v>
      </c>
    </row>
    <row r="782" ht="18.75" customHeight="1" spans="1:3">
      <c r="A782" s="82">
        <v>2111102</v>
      </c>
      <c r="B782" s="82" t="s">
        <v>1375</v>
      </c>
      <c r="C782" s="83">
        <v>0</v>
      </c>
    </row>
    <row r="783" ht="18.75" customHeight="1" spans="1:3">
      <c r="A783" s="82">
        <v>2111103</v>
      </c>
      <c r="B783" s="82" t="s">
        <v>1376</v>
      </c>
      <c r="C783" s="83">
        <v>0</v>
      </c>
    </row>
    <row r="784" ht="18.75" customHeight="1" spans="1:3">
      <c r="A784" s="82">
        <v>2111104</v>
      </c>
      <c r="B784" s="82" t="s">
        <v>1377</v>
      </c>
      <c r="C784" s="83">
        <v>0</v>
      </c>
    </row>
    <row r="785" ht="18.75" customHeight="1" spans="1:3">
      <c r="A785" s="82">
        <v>2111199</v>
      </c>
      <c r="B785" s="82" t="s">
        <v>1378</v>
      </c>
      <c r="C785" s="83">
        <v>0</v>
      </c>
    </row>
    <row r="786" ht="18.75" customHeight="1" spans="1:3">
      <c r="A786" s="82">
        <v>21112</v>
      </c>
      <c r="B786" s="116" t="s">
        <v>1379</v>
      </c>
      <c r="C786" s="83">
        <f>C787</f>
        <v>105</v>
      </c>
    </row>
    <row r="787" ht="18.75" customHeight="1" spans="1:3">
      <c r="A787" s="82">
        <v>2111201</v>
      </c>
      <c r="B787" s="82" t="s">
        <v>1380</v>
      </c>
      <c r="C787" s="83">
        <v>105</v>
      </c>
    </row>
    <row r="788" ht="18.75" customHeight="1" spans="1:3">
      <c r="A788" s="82">
        <v>21113</v>
      </c>
      <c r="B788" s="116" t="s">
        <v>1381</v>
      </c>
      <c r="C788" s="83">
        <f>C789</f>
        <v>0</v>
      </c>
    </row>
    <row r="789" ht="18.75" customHeight="1" spans="1:3">
      <c r="A789" s="82">
        <v>2111301</v>
      </c>
      <c r="B789" s="82" t="s">
        <v>1382</v>
      </c>
      <c r="C789" s="83">
        <v>0</v>
      </c>
    </row>
    <row r="790" ht="18.75" customHeight="1" spans="1:3">
      <c r="A790" s="82">
        <v>21114</v>
      </c>
      <c r="B790" s="116" t="s">
        <v>1383</v>
      </c>
      <c r="C790" s="83">
        <f>SUM(C791:C804)</f>
        <v>0</v>
      </c>
    </row>
    <row r="791" ht="18.75" customHeight="1" spans="1:3">
      <c r="A791" s="82">
        <v>2111401</v>
      </c>
      <c r="B791" s="82" t="s">
        <v>811</v>
      </c>
      <c r="C791" s="83">
        <v>0</v>
      </c>
    </row>
    <row r="792" ht="18.75" customHeight="1" spans="1:3">
      <c r="A792" s="82">
        <v>2111402</v>
      </c>
      <c r="B792" s="82" t="s">
        <v>812</v>
      </c>
      <c r="C792" s="83">
        <v>0</v>
      </c>
    </row>
    <row r="793" ht="18.75" customHeight="1" spans="1:3">
      <c r="A793" s="82">
        <v>2111403</v>
      </c>
      <c r="B793" s="82" t="s">
        <v>813</v>
      </c>
      <c r="C793" s="83">
        <v>0</v>
      </c>
    </row>
    <row r="794" ht="18.75" customHeight="1" spans="1:3">
      <c r="A794" s="82">
        <v>2111404</v>
      </c>
      <c r="B794" s="82" t="s">
        <v>1384</v>
      </c>
      <c r="C794" s="83">
        <v>0</v>
      </c>
    </row>
    <row r="795" ht="18.75" customHeight="1" spans="1:3">
      <c r="A795" s="82">
        <v>2111405</v>
      </c>
      <c r="B795" s="82" t="s">
        <v>1385</v>
      </c>
      <c r="C795" s="83">
        <v>0</v>
      </c>
    </row>
    <row r="796" ht="18.75" customHeight="1" spans="1:3">
      <c r="A796" s="82">
        <v>2111406</v>
      </c>
      <c r="B796" s="82" t="s">
        <v>1386</v>
      </c>
      <c r="C796" s="83">
        <v>0</v>
      </c>
    </row>
    <row r="797" ht="18.75" customHeight="1" spans="1:3">
      <c r="A797" s="82">
        <v>2111407</v>
      </c>
      <c r="B797" s="82" t="s">
        <v>1387</v>
      </c>
      <c r="C797" s="83">
        <v>0</v>
      </c>
    </row>
    <row r="798" ht="18.75" customHeight="1" spans="1:3">
      <c r="A798" s="82">
        <v>2111408</v>
      </c>
      <c r="B798" s="82" t="s">
        <v>1388</v>
      </c>
      <c r="C798" s="83">
        <v>0</v>
      </c>
    </row>
    <row r="799" ht="18.75" customHeight="1" spans="1:3">
      <c r="A799" s="82">
        <v>2111409</v>
      </c>
      <c r="B799" s="82" t="s">
        <v>1389</v>
      </c>
      <c r="C799" s="83">
        <v>0</v>
      </c>
    </row>
    <row r="800" ht="18.75" customHeight="1" spans="1:3">
      <c r="A800" s="82">
        <v>2111410</v>
      </c>
      <c r="B800" s="82" t="s">
        <v>1390</v>
      </c>
      <c r="C800" s="83">
        <v>0</v>
      </c>
    </row>
    <row r="801" ht="18.75" customHeight="1" spans="1:3">
      <c r="A801" s="82">
        <v>2111411</v>
      </c>
      <c r="B801" s="82" t="s">
        <v>852</v>
      </c>
      <c r="C801" s="83">
        <v>0</v>
      </c>
    </row>
    <row r="802" ht="18.75" customHeight="1" spans="1:3">
      <c r="A802" s="82">
        <v>2111413</v>
      </c>
      <c r="B802" s="82" t="s">
        <v>1391</v>
      </c>
      <c r="C802" s="83">
        <v>0</v>
      </c>
    </row>
    <row r="803" ht="18.75" customHeight="1" spans="1:3">
      <c r="A803" s="82">
        <v>2111450</v>
      </c>
      <c r="B803" s="82" t="s">
        <v>820</v>
      </c>
      <c r="C803" s="83">
        <v>0</v>
      </c>
    </row>
    <row r="804" ht="18.75" customHeight="1" spans="1:3">
      <c r="A804" s="82">
        <v>2111499</v>
      </c>
      <c r="B804" s="82" t="s">
        <v>1392</v>
      </c>
      <c r="C804" s="83">
        <v>0</v>
      </c>
    </row>
    <row r="805" ht="18.75" customHeight="1" spans="1:3">
      <c r="A805" s="82">
        <v>21199</v>
      </c>
      <c r="B805" s="116" t="s">
        <v>1393</v>
      </c>
      <c r="C805" s="83">
        <f>C806</f>
        <v>35</v>
      </c>
    </row>
    <row r="806" ht="18.75" customHeight="1" spans="1:3">
      <c r="A806" s="82">
        <v>2119999</v>
      </c>
      <c r="B806" s="82" t="s">
        <v>1394</v>
      </c>
      <c r="C806" s="83">
        <v>35</v>
      </c>
    </row>
    <row r="807" ht="18.75" customHeight="1" spans="1:3">
      <c r="A807" s="82">
        <v>212</v>
      </c>
      <c r="B807" s="116" t="s">
        <v>785</v>
      </c>
      <c r="C807" s="83">
        <f>SUM(C808,C819,C821,C824,C826,C828)</f>
        <v>17606</v>
      </c>
    </row>
    <row r="808" ht="18.75" customHeight="1" spans="1:3">
      <c r="A808" s="82">
        <v>21201</v>
      </c>
      <c r="B808" s="116" t="s">
        <v>1395</v>
      </c>
      <c r="C808" s="83">
        <f>SUM(C809:C818)</f>
        <v>6007</v>
      </c>
    </row>
    <row r="809" ht="18.75" customHeight="1" spans="1:3">
      <c r="A809" s="82">
        <v>2120101</v>
      </c>
      <c r="B809" s="82" t="s">
        <v>811</v>
      </c>
      <c r="C809" s="83">
        <v>846</v>
      </c>
    </row>
    <row r="810" ht="18.75" customHeight="1" spans="1:3">
      <c r="A810" s="82">
        <v>2120102</v>
      </c>
      <c r="B810" s="82" t="s">
        <v>812</v>
      </c>
      <c r="C810" s="83">
        <v>15</v>
      </c>
    </row>
    <row r="811" ht="18.75" customHeight="1" spans="1:3">
      <c r="A811" s="82">
        <v>2120103</v>
      </c>
      <c r="B811" s="82" t="s">
        <v>813</v>
      </c>
      <c r="C811" s="83">
        <v>0</v>
      </c>
    </row>
    <row r="812" ht="18.75" customHeight="1" spans="1:3">
      <c r="A812" s="82">
        <v>2120104</v>
      </c>
      <c r="B812" s="82" t="s">
        <v>1396</v>
      </c>
      <c r="C812" s="83">
        <v>3113</v>
      </c>
    </row>
    <row r="813" ht="18.75" customHeight="1" spans="1:3">
      <c r="A813" s="82">
        <v>2120105</v>
      </c>
      <c r="B813" s="82" t="s">
        <v>1397</v>
      </c>
      <c r="C813" s="83">
        <v>0</v>
      </c>
    </row>
    <row r="814" ht="18.75" customHeight="1" spans="1:3">
      <c r="A814" s="82">
        <v>2120106</v>
      </c>
      <c r="B814" s="82" t="s">
        <v>1398</v>
      </c>
      <c r="C814" s="83">
        <v>651</v>
      </c>
    </row>
    <row r="815" ht="18.75" customHeight="1" spans="1:3">
      <c r="A815" s="82">
        <v>2120107</v>
      </c>
      <c r="B815" s="82" t="s">
        <v>1399</v>
      </c>
      <c r="C815" s="83">
        <v>0</v>
      </c>
    </row>
    <row r="816" ht="18.75" customHeight="1" spans="1:3">
      <c r="A816" s="82">
        <v>2120109</v>
      </c>
      <c r="B816" s="82" t="s">
        <v>1400</v>
      </c>
      <c r="C816" s="83">
        <v>0</v>
      </c>
    </row>
    <row r="817" ht="18.75" customHeight="1" spans="1:3">
      <c r="A817" s="82">
        <v>2120110</v>
      </c>
      <c r="B817" s="82" t="s">
        <v>1401</v>
      </c>
      <c r="C817" s="83">
        <v>0</v>
      </c>
    </row>
    <row r="818" ht="18.75" customHeight="1" spans="1:3">
      <c r="A818" s="82">
        <v>2120199</v>
      </c>
      <c r="B818" s="82" t="s">
        <v>1402</v>
      </c>
      <c r="C818" s="83">
        <v>1382</v>
      </c>
    </row>
    <row r="819" ht="18.75" customHeight="1" spans="1:3">
      <c r="A819" s="82">
        <v>21202</v>
      </c>
      <c r="B819" s="116" t="s">
        <v>1403</v>
      </c>
      <c r="C819" s="83">
        <f>C820</f>
        <v>0</v>
      </c>
    </row>
    <row r="820" ht="18.75" customHeight="1" spans="1:3">
      <c r="A820" s="82">
        <v>2120201</v>
      </c>
      <c r="B820" s="82" t="s">
        <v>1404</v>
      </c>
      <c r="C820" s="83">
        <v>0</v>
      </c>
    </row>
    <row r="821" ht="18.75" customHeight="1" spans="1:3">
      <c r="A821" s="82">
        <v>21203</v>
      </c>
      <c r="B821" s="116" t="s">
        <v>1405</v>
      </c>
      <c r="C821" s="83">
        <f>SUM(C822:C823)</f>
        <v>4546</v>
      </c>
    </row>
    <row r="822" ht="18.75" customHeight="1" spans="1:3">
      <c r="A822" s="82">
        <v>2120303</v>
      </c>
      <c r="B822" s="82" t="s">
        <v>1406</v>
      </c>
      <c r="C822" s="83">
        <v>11</v>
      </c>
    </row>
    <row r="823" ht="18.75" customHeight="1" spans="1:3">
      <c r="A823" s="82">
        <v>2120399</v>
      </c>
      <c r="B823" s="82" t="s">
        <v>1407</v>
      </c>
      <c r="C823" s="83">
        <v>4535</v>
      </c>
    </row>
    <row r="824" ht="18.75" customHeight="1" spans="1:3">
      <c r="A824" s="82">
        <v>21205</v>
      </c>
      <c r="B824" s="116" t="s">
        <v>1408</v>
      </c>
      <c r="C824" s="83">
        <f>C825</f>
        <v>5114</v>
      </c>
    </row>
    <row r="825" ht="18.75" customHeight="1" spans="1:3">
      <c r="A825" s="82">
        <v>2120501</v>
      </c>
      <c r="B825" s="82" t="s">
        <v>1409</v>
      </c>
      <c r="C825" s="83">
        <v>5114</v>
      </c>
    </row>
    <row r="826" ht="18.75" customHeight="1" spans="1:3">
      <c r="A826" s="82">
        <v>21206</v>
      </c>
      <c r="B826" s="116" t="s">
        <v>1410</v>
      </c>
      <c r="C826" s="83">
        <f>C827</f>
        <v>1939</v>
      </c>
    </row>
    <row r="827" ht="18.75" customHeight="1" spans="1:3">
      <c r="A827" s="82">
        <v>2120601</v>
      </c>
      <c r="B827" s="82" t="s">
        <v>1411</v>
      </c>
      <c r="C827" s="83">
        <v>1939</v>
      </c>
    </row>
    <row r="828" ht="18.75" customHeight="1" spans="1:3">
      <c r="A828" s="82">
        <v>21299</v>
      </c>
      <c r="B828" s="116" t="s">
        <v>1412</v>
      </c>
      <c r="C828" s="83">
        <f>C829</f>
        <v>0</v>
      </c>
    </row>
    <row r="829" ht="18.75" customHeight="1" spans="1:3">
      <c r="A829" s="82">
        <v>2129999</v>
      </c>
      <c r="B829" s="82" t="s">
        <v>1413</v>
      </c>
      <c r="C829" s="83">
        <v>0</v>
      </c>
    </row>
    <row r="830" ht="18.75" customHeight="1" spans="1:3">
      <c r="A830" s="82">
        <v>213</v>
      </c>
      <c r="B830" s="116" t="s">
        <v>786</v>
      </c>
      <c r="C830" s="83">
        <f>SUM(C831,C857,C882,C910,C921,C928,C935,C938)</f>
        <v>130633</v>
      </c>
    </row>
    <row r="831" ht="18.75" customHeight="1" spans="1:3">
      <c r="A831" s="82">
        <v>21301</v>
      </c>
      <c r="B831" s="116" t="s">
        <v>1414</v>
      </c>
      <c r="C831" s="83">
        <f>SUM(C832:C856)</f>
        <v>53271</v>
      </c>
    </row>
    <row r="832" ht="18.75" customHeight="1" spans="1:3">
      <c r="A832" s="82">
        <v>2130101</v>
      </c>
      <c r="B832" s="82" t="s">
        <v>811</v>
      </c>
      <c r="C832" s="83">
        <v>19650</v>
      </c>
    </row>
    <row r="833" ht="18.75" customHeight="1" spans="1:3">
      <c r="A833" s="82">
        <v>2130102</v>
      </c>
      <c r="B833" s="82" t="s">
        <v>812</v>
      </c>
      <c r="C833" s="83">
        <v>0</v>
      </c>
    </row>
    <row r="834" ht="18.75" customHeight="1" spans="1:3">
      <c r="A834" s="82">
        <v>2130103</v>
      </c>
      <c r="B834" s="82" t="s">
        <v>813</v>
      </c>
      <c r="C834" s="83">
        <v>0</v>
      </c>
    </row>
    <row r="835" ht="18.75" customHeight="1" spans="1:3">
      <c r="A835" s="82">
        <v>2130104</v>
      </c>
      <c r="B835" s="82" t="s">
        <v>820</v>
      </c>
      <c r="C835" s="83">
        <v>0</v>
      </c>
    </row>
    <row r="836" ht="18.75" customHeight="1" spans="1:3">
      <c r="A836" s="82">
        <v>2130105</v>
      </c>
      <c r="B836" s="82" t="s">
        <v>1415</v>
      </c>
      <c r="C836" s="83">
        <v>0</v>
      </c>
    </row>
    <row r="837" ht="18.75" customHeight="1" spans="1:3">
      <c r="A837" s="82">
        <v>2130106</v>
      </c>
      <c r="B837" s="82" t="s">
        <v>1416</v>
      </c>
      <c r="C837" s="83">
        <v>45</v>
      </c>
    </row>
    <row r="838" ht="18.75" customHeight="1" spans="1:3">
      <c r="A838" s="82">
        <v>2130108</v>
      </c>
      <c r="B838" s="82" t="s">
        <v>1417</v>
      </c>
      <c r="C838" s="83">
        <v>693</v>
      </c>
    </row>
    <row r="839" ht="18.75" customHeight="1" spans="1:3">
      <c r="A839" s="82">
        <v>2130109</v>
      </c>
      <c r="B839" s="82" t="s">
        <v>1418</v>
      </c>
      <c r="C839" s="83">
        <v>21</v>
      </c>
    </row>
    <row r="840" ht="18.75" customHeight="1" spans="1:3">
      <c r="A840" s="82">
        <v>2130110</v>
      </c>
      <c r="B840" s="82" t="s">
        <v>1419</v>
      </c>
      <c r="C840" s="83">
        <v>20</v>
      </c>
    </row>
    <row r="841" ht="18.75" customHeight="1" spans="1:3">
      <c r="A841" s="82">
        <v>2130111</v>
      </c>
      <c r="B841" s="82" t="s">
        <v>1420</v>
      </c>
      <c r="C841" s="83">
        <v>0</v>
      </c>
    </row>
    <row r="842" ht="18.75" customHeight="1" spans="1:3">
      <c r="A842" s="82">
        <v>2130112</v>
      </c>
      <c r="B842" s="82" t="s">
        <v>1421</v>
      </c>
      <c r="C842" s="83">
        <v>0</v>
      </c>
    </row>
    <row r="843" ht="18.75" customHeight="1" spans="1:3">
      <c r="A843" s="82">
        <v>2130114</v>
      </c>
      <c r="B843" s="82" t="s">
        <v>1422</v>
      </c>
      <c r="C843" s="83">
        <v>0</v>
      </c>
    </row>
    <row r="844" ht="18.75" customHeight="1" spans="1:3">
      <c r="A844" s="82">
        <v>2130119</v>
      </c>
      <c r="B844" s="82" t="s">
        <v>1423</v>
      </c>
      <c r="C844" s="83">
        <v>160</v>
      </c>
    </row>
    <row r="845" ht="18.75" customHeight="1" spans="1:3">
      <c r="A845" s="82">
        <v>2130120</v>
      </c>
      <c r="B845" s="82" t="s">
        <v>1424</v>
      </c>
      <c r="C845" s="83">
        <v>1191</v>
      </c>
    </row>
    <row r="846" ht="18.75" customHeight="1" spans="1:3">
      <c r="A846" s="82">
        <v>2130121</v>
      </c>
      <c r="B846" s="82" t="s">
        <v>1425</v>
      </c>
      <c r="C846" s="83">
        <v>738</v>
      </c>
    </row>
    <row r="847" ht="18.75" customHeight="1" spans="1:3">
      <c r="A847" s="82">
        <v>2130122</v>
      </c>
      <c r="B847" s="82" t="s">
        <v>1426</v>
      </c>
      <c r="C847" s="83">
        <v>10283</v>
      </c>
    </row>
    <row r="848" ht="18.75" customHeight="1" spans="1:3">
      <c r="A848" s="82">
        <v>2130124</v>
      </c>
      <c r="B848" s="82" t="s">
        <v>1427</v>
      </c>
      <c r="C848" s="83">
        <v>171</v>
      </c>
    </row>
    <row r="849" ht="18.75" customHeight="1" spans="1:3">
      <c r="A849" s="82">
        <v>2130125</v>
      </c>
      <c r="B849" s="82" t="s">
        <v>1428</v>
      </c>
      <c r="C849" s="83">
        <v>0</v>
      </c>
    </row>
    <row r="850" ht="18.75" customHeight="1" spans="1:3">
      <c r="A850" s="82">
        <v>2130126</v>
      </c>
      <c r="B850" s="82" t="s">
        <v>1429</v>
      </c>
      <c r="C850" s="83">
        <v>555</v>
      </c>
    </row>
    <row r="851" ht="18.75" customHeight="1" spans="1:3">
      <c r="A851" s="82">
        <v>2130135</v>
      </c>
      <c r="B851" s="82" t="s">
        <v>1430</v>
      </c>
      <c r="C851" s="83">
        <v>237</v>
      </c>
    </row>
    <row r="852" ht="18.75" customHeight="1" spans="1:3">
      <c r="A852" s="82">
        <v>2130142</v>
      </c>
      <c r="B852" s="82" t="s">
        <v>1431</v>
      </c>
      <c r="C852" s="83">
        <v>1700</v>
      </c>
    </row>
    <row r="853" ht="18.75" customHeight="1" spans="1:3">
      <c r="A853" s="82">
        <v>2130148</v>
      </c>
      <c r="B853" s="82" t="s">
        <v>1432</v>
      </c>
      <c r="C853" s="83">
        <v>0</v>
      </c>
    </row>
    <row r="854" ht="18.75" customHeight="1" spans="1:3">
      <c r="A854" s="82">
        <v>2130152</v>
      </c>
      <c r="B854" s="82" t="s">
        <v>1433</v>
      </c>
      <c r="C854" s="83">
        <v>42</v>
      </c>
    </row>
    <row r="855" ht="18.75" customHeight="1" spans="1:3">
      <c r="A855" s="82">
        <v>2130153</v>
      </c>
      <c r="B855" s="82" t="s">
        <v>1434</v>
      </c>
      <c r="C855" s="83">
        <v>6724</v>
      </c>
    </row>
    <row r="856" ht="18.75" customHeight="1" spans="1:3">
      <c r="A856" s="82">
        <v>2130199</v>
      </c>
      <c r="B856" s="82" t="s">
        <v>1435</v>
      </c>
      <c r="C856" s="83">
        <v>11041</v>
      </c>
    </row>
    <row r="857" ht="18.75" customHeight="1" spans="1:3">
      <c r="A857" s="82">
        <v>21302</v>
      </c>
      <c r="B857" s="116" t="s">
        <v>1436</v>
      </c>
      <c r="C857" s="83">
        <f>SUM(C858:C881)</f>
        <v>7919</v>
      </c>
    </row>
    <row r="858" ht="18.75" customHeight="1" spans="1:3">
      <c r="A858" s="82">
        <v>2130201</v>
      </c>
      <c r="B858" s="82" t="s">
        <v>811</v>
      </c>
      <c r="C858" s="83">
        <v>3123</v>
      </c>
    </row>
    <row r="859" ht="18.75" customHeight="1" spans="1:3">
      <c r="A859" s="82">
        <v>2130202</v>
      </c>
      <c r="B859" s="82" t="s">
        <v>812</v>
      </c>
      <c r="C859" s="83">
        <v>55</v>
      </c>
    </row>
    <row r="860" ht="18.75" customHeight="1" spans="1:3">
      <c r="A860" s="82">
        <v>2130203</v>
      </c>
      <c r="B860" s="82" t="s">
        <v>813</v>
      </c>
      <c r="C860" s="83">
        <v>0</v>
      </c>
    </row>
    <row r="861" ht="18.75" customHeight="1" spans="1:3">
      <c r="A861" s="82">
        <v>2130204</v>
      </c>
      <c r="B861" s="82" t="s">
        <v>1437</v>
      </c>
      <c r="C861" s="83">
        <v>0</v>
      </c>
    </row>
    <row r="862" ht="18.75" customHeight="1" spans="1:3">
      <c r="A862" s="82">
        <v>2130205</v>
      </c>
      <c r="B862" s="82" t="s">
        <v>1438</v>
      </c>
      <c r="C862" s="83">
        <v>689</v>
      </c>
    </row>
    <row r="863" ht="18.75" customHeight="1" spans="1:3">
      <c r="A863" s="82">
        <v>2130206</v>
      </c>
      <c r="B863" s="82" t="s">
        <v>1439</v>
      </c>
      <c r="C863" s="83">
        <v>0</v>
      </c>
    </row>
    <row r="864" ht="18.75" customHeight="1" spans="1:3">
      <c r="A864" s="82">
        <v>2130207</v>
      </c>
      <c r="B864" s="82" t="s">
        <v>1440</v>
      </c>
      <c r="C864" s="83">
        <v>144</v>
      </c>
    </row>
    <row r="865" ht="18.75" customHeight="1" spans="1:3">
      <c r="A865" s="82">
        <v>2130209</v>
      </c>
      <c r="B865" s="82" t="s">
        <v>1441</v>
      </c>
      <c r="C865" s="83">
        <v>1602</v>
      </c>
    </row>
    <row r="866" ht="18.75" customHeight="1" spans="1:3">
      <c r="A866" s="82">
        <v>2130210</v>
      </c>
      <c r="B866" s="82" t="s">
        <v>1442</v>
      </c>
      <c r="C866" s="83">
        <v>0</v>
      </c>
    </row>
    <row r="867" ht="18.75" customHeight="1" spans="1:3">
      <c r="A867" s="82">
        <v>2130211</v>
      </c>
      <c r="B867" s="82" t="s">
        <v>1443</v>
      </c>
      <c r="C867" s="83">
        <v>30</v>
      </c>
    </row>
    <row r="868" ht="18.75" customHeight="1" spans="1:3">
      <c r="A868" s="82">
        <v>2130212</v>
      </c>
      <c r="B868" s="82" t="s">
        <v>1444</v>
      </c>
      <c r="C868" s="83">
        <v>10</v>
      </c>
    </row>
    <row r="869" ht="18.75" customHeight="1" spans="1:3">
      <c r="A869" s="82">
        <v>2130213</v>
      </c>
      <c r="B869" s="82" t="s">
        <v>1445</v>
      </c>
      <c r="C869" s="83">
        <v>0</v>
      </c>
    </row>
    <row r="870" ht="18.75" customHeight="1" spans="1:3">
      <c r="A870" s="82">
        <v>2130217</v>
      </c>
      <c r="B870" s="82" t="s">
        <v>1446</v>
      </c>
      <c r="C870" s="83">
        <v>0</v>
      </c>
    </row>
    <row r="871" ht="18.75" customHeight="1" spans="1:3">
      <c r="A871" s="82">
        <v>2130220</v>
      </c>
      <c r="B871" s="82" t="s">
        <v>1447</v>
      </c>
      <c r="C871" s="83">
        <v>0</v>
      </c>
    </row>
    <row r="872" ht="18.75" customHeight="1" spans="1:3">
      <c r="A872" s="82">
        <v>2130221</v>
      </c>
      <c r="B872" s="82" t="s">
        <v>1448</v>
      </c>
      <c r="C872" s="83">
        <v>70</v>
      </c>
    </row>
    <row r="873" ht="18.75" customHeight="1" spans="1:3">
      <c r="A873" s="82">
        <v>2130223</v>
      </c>
      <c r="B873" s="82" t="s">
        <v>1449</v>
      </c>
      <c r="C873" s="83">
        <v>0</v>
      </c>
    </row>
    <row r="874" ht="18.75" customHeight="1" spans="1:3">
      <c r="A874" s="82">
        <v>2130226</v>
      </c>
      <c r="B874" s="82" t="s">
        <v>1450</v>
      </c>
      <c r="C874" s="83">
        <v>0</v>
      </c>
    </row>
    <row r="875" ht="18.75" customHeight="1" spans="1:3">
      <c r="A875" s="82">
        <v>2130227</v>
      </c>
      <c r="B875" s="82" t="s">
        <v>1451</v>
      </c>
      <c r="C875" s="83">
        <v>0</v>
      </c>
    </row>
    <row r="876" ht="18.75" customHeight="1" spans="1:3">
      <c r="A876" s="82">
        <v>2130232</v>
      </c>
      <c r="B876" s="82" t="s">
        <v>1452</v>
      </c>
      <c r="C876" s="83">
        <v>0</v>
      </c>
    </row>
    <row r="877" ht="18.75" customHeight="1" spans="1:3">
      <c r="A877" s="82">
        <v>2130234</v>
      </c>
      <c r="B877" s="82" t="s">
        <v>1453</v>
      </c>
      <c r="C877" s="83">
        <v>10</v>
      </c>
    </row>
    <row r="878" ht="18.75" customHeight="1" spans="1:3">
      <c r="A878" s="82">
        <v>2130235</v>
      </c>
      <c r="B878" s="82" t="s">
        <v>1454</v>
      </c>
      <c r="C878" s="83">
        <v>0</v>
      </c>
    </row>
    <row r="879" ht="18.75" customHeight="1" spans="1:3">
      <c r="A879" s="82">
        <v>2130236</v>
      </c>
      <c r="B879" s="82" t="s">
        <v>1455</v>
      </c>
      <c r="C879" s="83">
        <v>0</v>
      </c>
    </row>
    <row r="880" ht="18.75" customHeight="1" spans="1:3">
      <c r="A880" s="82">
        <v>2130237</v>
      </c>
      <c r="B880" s="82" t="s">
        <v>1421</v>
      </c>
      <c r="C880" s="83">
        <v>0</v>
      </c>
    </row>
    <row r="881" ht="18.75" customHeight="1" spans="1:3">
      <c r="A881" s="82">
        <v>2130299</v>
      </c>
      <c r="B881" s="82" t="s">
        <v>1456</v>
      </c>
      <c r="C881" s="83">
        <v>2186</v>
      </c>
    </row>
    <row r="882" ht="18.75" customHeight="1" spans="1:3">
      <c r="A882" s="82">
        <v>21303</v>
      </c>
      <c r="B882" s="116" t="s">
        <v>1457</v>
      </c>
      <c r="C882" s="83">
        <f>SUM(C883:C909)</f>
        <v>18025</v>
      </c>
    </row>
    <row r="883" ht="18.75" customHeight="1" spans="1:3">
      <c r="A883" s="82">
        <v>2130301</v>
      </c>
      <c r="B883" s="82" t="s">
        <v>811</v>
      </c>
      <c r="C883" s="83">
        <v>911</v>
      </c>
    </row>
    <row r="884" ht="18.75" customHeight="1" spans="1:3">
      <c r="A884" s="82">
        <v>2130302</v>
      </c>
      <c r="B884" s="82" t="s">
        <v>812</v>
      </c>
      <c r="C884" s="83">
        <v>0</v>
      </c>
    </row>
    <row r="885" ht="18.75" customHeight="1" spans="1:3">
      <c r="A885" s="82">
        <v>2130303</v>
      </c>
      <c r="B885" s="82" t="s">
        <v>813</v>
      </c>
      <c r="C885" s="83">
        <v>0</v>
      </c>
    </row>
    <row r="886" ht="18.75" customHeight="1" spans="1:3">
      <c r="A886" s="82">
        <v>2130304</v>
      </c>
      <c r="B886" s="82" t="s">
        <v>1458</v>
      </c>
      <c r="C886" s="83">
        <v>0</v>
      </c>
    </row>
    <row r="887" ht="18.75" customHeight="1" spans="1:3">
      <c r="A887" s="82">
        <v>2130305</v>
      </c>
      <c r="B887" s="82" t="s">
        <v>1459</v>
      </c>
      <c r="C887" s="83">
        <v>3115</v>
      </c>
    </row>
    <row r="888" ht="18.75" customHeight="1" spans="1:3">
      <c r="A888" s="82">
        <v>2130306</v>
      </c>
      <c r="B888" s="82" t="s">
        <v>1460</v>
      </c>
      <c r="C888" s="83">
        <v>2139</v>
      </c>
    </row>
    <row r="889" ht="18.75" customHeight="1" spans="1:3">
      <c r="A889" s="82">
        <v>2130307</v>
      </c>
      <c r="B889" s="82" t="s">
        <v>1461</v>
      </c>
      <c r="C889" s="83">
        <v>0</v>
      </c>
    </row>
    <row r="890" ht="18.75" customHeight="1" spans="1:3">
      <c r="A890" s="82">
        <v>2130308</v>
      </c>
      <c r="B890" s="82" t="s">
        <v>1462</v>
      </c>
      <c r="C890" s="83">
        <v>0</v>
      </c>
    </row>
    <row r="891" ht="18.75" customHeight="1" spans="1:3">
      <c r="A891" s="82">
        <v>2130309</v>
      </c>
      <c r="B891" s="82" t="s">
        <v>1463</v>
      </c>
      <c r="C891" s="83">
        <v>0</v>
      </c>
    </row>
    <row r="892" ht="18.75" customHeight="1" spans="1:3">
      <c r="A892" s="82">
        <v>2130310</v>
      </c>
      <c r="B892" s="82" t="s">
        <v>1464</v>
      </c>
      <c r="C892" s="83">
        <v>1115</v>
      </c>
    </row>
    <row r="893" ht="18.75" customHeight="1" spans="1:3">
      <c r="A893" s="82">
        <v>2130311</v>
      </c>
      <c r="B893" s="82" t="s">
        <v>1465</v>
      </c>
      <c r="C893" s="83">
        <v>0</v>
      </c>
    </row>
    <row r="894" ht="18.75" customHeight="1" spans="1:3">
      <c r="A894" s="82">
        <v>2130312</v>
      </c>
      <c r="B894" s="82" t="s">
        <v>1466</v>
      </c>
      <c r="C894" s="83">
        <v>200</v>
      </c>
    </row>
    <row r="895" ht="18.75" customHeight="1" spans="1:3">
      <c r="A895" s="82">
        <v>2130313</v>
      </c>
      <c r="B895" s="82" t="s">
        <v>1467</v>
      </c>
      <c r="C895" s="83">
        <v>300</v>
      </c>
    </row>
    <row r="896" ht="18.75" customHeight="1" spans="1:3">
      <c r="A896" s="82">
        <v>2130314</v>
      </c>
      <c r="B896" s="82" t="s">
        <v>1468</v>
      </c>
      <c r="C896" s="83">
        <v>530</v>
      </c>
    </row>
    <row r="897" ht="18.75" customHeight="1" spans="1:3">
      <c r="A897" s="82">
        <v>2130315</v>
      </c>
      <c r="B897" s="82" t="s">
        <v>1469</v>
      </c>
      <c r="C897" s="83">
        <v>334</v>
      </c>
    </row>
    <row r="898" ht="18.75" customHeight="1" spans="1:3">
      <c r="A898" s="82">
        <v>2130316</v>
      </c>
      <c r="B898" s="82" t="s">
        <v>1470</v>
      </c>
      <c r="C898" s="83">
        <v>1584</v>
      </c>
    </row>
    <row r="899" ht="18.75" customHeight="1" spans="1:3">
      <c r="A899" s="82">
        <v>2130317</v>
      </c>
      <c r="B899" s="82" t="s">
        <v>1471</v>
      </c>
      <c r="C899" s="83">
        <v>0</v>
      </c>
    </row>
    <row r="900" ht="18.75" customHeight="1" spans="1:3">
      <c r="A900" s="82">
        <v>2130318</v>
      </c>
      <c r="B900" s="82" t="s">
        <v>1472</v>
      </c>
      <c r="C900" s="83">
        <v>0</v>
      </c>
    </row>
    <row r="901" ht="18.75" customHeight="1" spans="1:3">
      <c r="A901" s="82">
        <v>2130319</v>
      </c>
      <c r="B901" s="82" t="s">
        <v>1473</v>
      </c>
      <c r="C901" s="83">
        <v>665</v>
      </c>
    </row>
    <row r="902" ht="18.75" customHeight="1" spans="1:3">
      <c r="A902" s="82">
        <v>2130321</v>
      </c>
      <c r="B902" s="82" t="s">
        <v>1474</v>
      </c>
      <c r="C902" s="83">
        <v>309</v>
      </c>
    </row>
    <row r="903" ht="18.75" customHeight="1" spans="1:3">
      <c r="A903" s="82">
        <v>2130322</v>
      </c>
      <c r="B903" s="82" t="s">
        <v>1475</v>
      </c>
      <c r="C903" s="83">
        <v>0</v>
      </c>
    </row>
    <row r="904" ht="18.75" customHeight="1" spans="1:3">
      <c r="A904" s="82">
        <v>2130333</v>
      </c>
      <c r="B904" s="82" t="s">
        <v>1449</v>
      </c>
      <c r="C904" s="83">
        <v>0</v>
      </c>
    </row>
    <row r="905" ht="18.75" customHeight="1" spans="1:3">
      <c r="A905" s="82">
        <v>2130334</v>
      </c>
      <c r="B905" s="82" t="s">
        <v>1476</v>
      </c>
      <c r="C905" s="83">
        <v>0</v>
      </c>
    </row>
    <row r="906" ht="18.75" customHeight="1" spans="1:3">
      <c r="A906" s="82">
        <v>2130335</v>
      </c>
      <c r="B906" s="82" t="s">
        <v>1477</v>
      </c>
      <c r="C906" s="83">
        <v>0</v>
      </c>
    </row>
    <row r="907" ht="18.75" customHeight="1" spans="1:3">
      <c r="A907" s="82">
        <v>2130336</v>
      </c>
      <c r="B907" s="82" t="s">
        <v>1478</v>
      </c>
      <c r="C907" s="83">
        <v>0</v>
      </c>
    </row>
    <row r="908" ht="18.75" customHeight="1" spans="1:3">
      <c r="A908" s="82">
        <v>2130337</v>
      </c>
      <c r="B908" s="82" t="s">
        <v>1479</v>
      </c>
      <c r="C908" s="83">
        <v>0</v>
      </c>
    </row>
    <row r="909" ht="18.75" customHeight="1" spans="1:3">
      <c r="A909" s="82">
        <v>2130399</v>
      </c>
      <c r="B909" s="82" t="s">
        <v>1480</v>
      </c>
      <c r="C909" s="83">
        <v>6823</v>
      </c>
    </row>
    <row r="910" ht="18.75" customHeight="1" spans="1:3">
      <c r="A910" s="82">
        <v>21305</v>
      </c>
      <c r="B910" s="116" t="s">
        <v>1481</v>
      </c>
      <c r="C910" s="83">
        <f>SUM(C911:C920)</f>
        <v>24515</v>
      </c>
    </row>
    <row r="911" ht="18.75" customHeight="1" spans="1:3">
      <c r="A911" s="82">
        <v>2130501</v>
      </c>
      <c r="B911" s="82" t="s">
        <v>811</v>
      </c>
      <c r="C911" s="83">
        <v>260</v>
      </c>
    </row>
    <row r="912" ht="18.75" customHeight="1" spans="1:3">
      <c r="A912" s="82">
        <v>2130502</v>
      </c>
      <c r="B912" s="82" t="s">
        <v>812</v>
      </c>
      <c r="C912" s="83">
        <v>95</v>
      </c>
    </row>
    <row r="913" ht="18.75" customHeight="1" spans="1:3">
      <c r="A913" s="82">
        <v>2130503</v>
      </c>
      <c r="B913" s="82" t="s">
        <v>813</v>
      </c>
      <c r="C913" s="83">
        <v>0</v>
      </c>
    </row>
    <row r="914" ht="18.75" customHeight="1" spans="1:3">
      <c r="A914" s="82">
        <v>2130504</v>
      </c>
      <c r="B914" s="82" t="s">
        <v>1482</v>
      </c>
      <c r="C914" s="83">
        <v>7717</v>
      </c>
    </row>
    <row r="915" ht="18.75" customHeight="1" spans="1:3">
      <c r="A915" s="82">
        <v>2130505</v>
      </c>
      <c r="B915" s="82" t="s">
        <v>1483</v>
      </c>
      <c r="C915" s="83">
        <v>5241</v>
      </c>
    </row>
    <row r="916" ht="18.75" customHeight="1" spans="1:3">
      <c r="A916" s="82">
        <v>2130506</v>
      </c>
      <c r="B916" s="82" t="s">
        <v>1484</v>
      </c>
      <c r="C916" s="83">
        <v>0</v>
      </c>
    </row>
    <row r="917" ht="18.75" customHeight="1" spans="1:3">
      <c r="A917" s="82">
        <v>2130507</v>
      </c>
      <c r="B917" s="82" t="s">
        <v>1485</v>
      </c>
      <c r="C917" s="83">
        <v>0</v>
      </c>
    </row>
    <row r="918" ht="18.75" customHeight="1" spans="1:3">
      <c r="A918" s="82">
        <v>2130508</v>
      </c>
      <c r="B918" s="82" t="s">
        <v>1486</v>
      </c>
      <c r="C918" s="83">
        <v>0</v>
      </c>
    </row>
    <row r="919" ht="18.75" customHeight="1" spans="1:3">
      <c r="A919" s="82">
        <v>2130550</v>
      </c>
      <c r="B919" s="82" t="s">
        <v>1487</v>
      </c>
      <c r="C919" s="83">
        <v>0</v>
      </c>
    </row>
    <row r="920" ht="18.75" customHeight="1" spans="1:3">
      <c r="A920" s="82">
        <v>2130599</v>
      </c>
      <c r="B920" s="82" t="s">
        <v>1488</v>
      </c>
      <c r="C920" s="83">
        <v>11202</v>
      </c>
    </row>
    <row r="921" ht="18.75" customHeight="1" spans="1:3">
      <c r="A921" s="82">
        <v>21307</v>
      </c>
      <c r="B921" s="116" t="s">
        <v>1489</v>
      </c>
      <c r="C921" s="83">
        <f>SUM(C922:C927)</f>
        <v>15577</v>
      </c>
    </row>
    <row r="922" ht="18.75" customHeight="1" spans="1:3">
      <c r="A922" s="82">
        <v>2130701</v>
      </c>
      <c r="B922" s="82" t="s">
        <v>1490</v>
      </c>
      <c r="C922" s="83">
        <v>1129</v>
      </c>
    </row>
    <row r="923" ht="18.75" customHeight="1" spans="1:3">
      <c r="A923" s="82">
        <v>2130704</v>
      </c>
      <c r="B923" s="82" t="s">
        <v>1491</v>
      </c>
      <c r="C923" s="83">
        <v>0</v>
      </c>
    </row>
    <row r="924" ht="18.75" customHeight="1" spans="1:3">
      <c r="A924" s="82">
        <v>2130705</v>
      </c>
      <c r="B924" s="82" t="s">
        <v>1492</v>
      </c>
      <c r="C924" s="83">
        <v>13642</v>
      </c>
    </row>
    <row r="925" ht="18.75" customHeight="1" spans="1:3">
      <c r="A925" s="82">
        <v>2130706</v>
      </c>
      <c r="B925" s="82" t="s">
        <v>1493</v>
      </c>
      <c r="C925" s="83">
        <v>650</v>
      </c>
    </row>
    <row r="926" ht="18.75" customHeight="1" spans="1:3">
      <c r="A926" s="82">
        <v>2130707</v>
      </c>
      <c r="B926" s="82" t="s">
        <v>1494</v>
      </c>
      <c r="C926" s="83">
        <v>147</v>
      </c>
    </row>
    <row r="927" ht="18.75" customHeight="1" spans="1:3">
      <c r="A927" s="82">
        <v>2130799</v>
      </c>
      <c r="B927" s="82" t="s">
        <v>1495</v>
      </c>
      <c r="C927" s="83">
        <v>9</v>
      </c>
    </row>
    <row r="928" ht="18.75" customHeight="1" spans="1:3">
      <c r="A928" s="82">
        <v>21308</v>
      </c>
      <c r="B928" s="116" t="s">
        <v>1496</v>
      </c>
      <c r="C928" s="83">
        <f>SUM(C929:C934)</f>
        <v>5762</v>
      </c>
    </row>
    <row r="929" ht="18.75" customHeight="1" spans="1:3">
      <c r="A929" s="82">
        <v>2130801</v>
      </c>
      <c r="B929" s="82" t="s">
        <v>1497</v>
      </c>
      <c r="C929" s="83">
        <v>197</v>
      </c>
    </row>
    <row r="930" ht="18.75" customHeight="1" spans="1:3">
      <c r="A930" s="82">
        <v>2130802</v>
      </c>
      <c r="B930" s="82" t="s">
        <v>1498</v>
      </c>
      <c r="C930" s="83">
        <v>0</v>
      </c>
    </row>
    <row r="931" ht="18.75" customHeight="1" spans="1:3">
      <c r="A931" s="82">
        <v>2130803</v>
      </c>
      <c r="B931" s="82" t="s">
        <v>1499</v>
      </c>
      <c r="C931" s="83">
        <v>4954</v>
      </c>
    </row>
    <row r="932" ht="18.75" customHeight="1" spans="1:3">
      <c r="A932" s="82">
        <v>2130804</v>
      </c>
      <c r="B932" s="82" t="s">
        <v>1500</v>
      </c>
      <c r="C932" s="83">
        <v>600</v>
      </c>
    </row>
    <row r="933" ht="18.75" customHeight="1" spans="1:3">
      <c r="A933" s="82">
        <v>2130805</v>
      </c>
      <c r="B933" s="82" t="s">
        <v>1501</v>
      </c>
      <c r="C933" s="83">
        <v>0</v>
      </c>
    </row>
    <row r="934" ht="18.75" customHeight="1" spans="1:3">
      <c r="A934" s="82">
        <v>2130899</v>
      </c>
      <c r="B934" s="82" t="s">
        <v>1502</v>
      </c>
      <c r="C934" s="83">
        <v>11</v>
      </c>
    </row>
    <row r="935" ht="18.75" customHeight="1" spans="1:3">
      <c r="A935" s="82">
        <v>21309</v>
      </c>
      <c r="B935" s="116" t="s">
        <v>1503</v>
      </c>
      <c r="C935" s="83">
        <f>SUM(C936:C937)</f>
        <v>2759</v>
      </c>
    </row>
    <row r="936" ht="18.75" customHeight="1" spans="1:3">
      <c r="A936" s="82">
        <v>2130901</v>
      </c>
      <c r="B936" s="82" t="s">
        <v>1504</v>
      </c>
      <c r="C936" s="83">
        <v>0</v>
      </c>
    </row>
    <row r="937" ht="18.75" customHeight="1" spans="1:3">
      <c r="A937" s="82">
        <v>2130999</v>
      </c>
      <c r="B937" s="82" t="s">
        <v>1505</v>
      </c>
      <c r="C937" s="83">
        <v>2759</v>
      </c>
    </row>
    <row r="938" ht="18.75" customHeight="1" spans="1:3">
      <c r="A938" s="82">
        <v>21399</v>
      </c>
      <c r="B938" s="116" t="s">
        <v>1506</v>
      </c>
      <c r="C938" s="83">
        <f>C939+C940</f>
        <v>2805</v>
      </c>
    </row>
    <row r="939" ht="18.75" customHeight="1" spans="1:3">
      <c r="A939" s="82">
        <v>2139901</v>
      </c>
      <c r="B939" s="82" t="s">
        <v>1507</v>
      </c>
      <c r="C939" s="83">
        <v>0</v>
      </c>
    </row>
    <row r="940" ht="18.75" customHeight="1" spans="1:3">
      <c r="A940" s="82">
        <v>2139999</v>
      </c>
      <c r="B940" s="82" t="s">
        <v>1508</v>
      </c>
      <c r="C940" s="83">
        <v>2805</v>
      </c>
    </row>
    <row r="941" ht="18.75" customHeight="1" spans="1:3">
      <c r="A941" s="82">
        <v>214</v>
      </c>
      <c r="B941" s="116" t="s">
        <v>787</v>
      </c>
      <c r="C941" s="83">
        <f>SUM(C942,C965,C975,C985,C990,C997,C1002)</f>
        <v>23814</v>
      </c>
    </row>
    <row r="942" ht="18.75" customHeight="1" spans="1:3">
      <c r="A942" s="82">
        <v>21401</v>
      </c>
      <c r="B942" s="116" t="s">
        <v>1509</v>
      </c>
      <c r="C942" s="83">
        <f>SUM(C943:C964)</f>
        <v>18398</v>
      </c>
    </row>
    <row r="943" ht="18.75" customHeight="1" spans="1:3">
      <c r="A943" s="82">
        <v>2140101</v>
      </c>
      <c r="B943" s="82" t="s">
        <v>811</v>
      </c>
      <c r="C943" s="83">
        <v>588</v>
      </c>
    </row>
    <row r="944" ht="18.75" customHeight="1" spans="1:3">
      <c r="A944" s="82">
        <v>2140102</v>
      </c>
      <c r="B944" s="82" t="s">
        <v>812</v>
      </c>
      <c r="C944" s="83">
        <v>24</v>
      </c>
    </row>
    <row r="945" ht="18.75" customHeight="1" spans="1:3">
      <c r="A945" s="82">
        <v>2140103</v>
      </c>
      <c r="B945" s="82" t="s">
        <v>813</v>
      </c>
      <c r="C945" s="83">
        <v>0</v>
      </c>
    </row>
    <row r="946" ht="18.75" customHeight="1" spans="1:3">
      <c r="A946" s="82">
        <v>2140104</v>
      </c>
      <c r="B946" s="82" t="s">
        <v>1510</v>
      </c>
      <c r="C946" s="83">
        <v>2000</v>
      </c>
    </row>
    <row r="947" ht="18.75" customHeight="1" spans="1:3">
      <c r="A947" s="82">
        <v>2140106</v>
      </c>
      <c r="B947" s="82" t="s">
        <v>1511</v>
      </c>
      <c r="C947" s="83">
        <v>8228</v>
      </c>
    </row>
    <row r="948" ht="18.75" customHeight="1" spans="1:3">
      <c r="A948" s="82">
        <v>2140109</v>
      </c>
      <c r="B948" s="82" t="s">
        <v>1512</v>
      </c>
      <c r="C948" s="83">
        <v>0</v>
      </c>
    </row>
    <row r="949" ht="18.75" customHeight="1" spans="1:3">
      <c r="A949" s="82">
        <v>2140110</v>
      </c>
      <c r="B949" s="82" t="s">
        <v>1513</v>
      </c>
      <c r="C949" s="83">
        <v>428</v>
      </c>
    </row>
    <row r="950" ht="18.75" customHeight="1" spans="1:3">
      <c r="A950" s="82">
        <v>2140111</v>
      </c>
      <c r="B950" s="82" t="s">
        <v>1514</v>
      </c>
      <c r="C950" s="83">
        <v>0</v>
      </c>
    </row>
    <row r="951" ht="18.75" customHeight="1" spans="1:3">
      <c r="A951" s="82">
        <v>2140112</v>
      </c>
      <c r="B951" s="82" t="s">
        <v>1515</v>
      </c>
      <c r="C951" s="83">
        <v>2377</v>
      </c>
    </row>
    <row r="952" ht="18.75" customHeight="1" spans="1:3">
      <c r="A952" s="82">
        <v>2140114</v>
      </c>
      <c r="B952" s="82" t="s">
        <v>1516</v>
      </c>
      <c r="C952" s="83">
        <v>0</v>
      </c>
    </row>
    <row r="953" ht="18.75" customHeight="1" spans="1:3">
      <c r="A953" s="82">
        <v>2140122</v>
      </c>
      <c r="B953" s="82" t="s">
        <v>1517</v>
      </c>
      <c r="C953" s="83">
        <v>0</v>
      </c>
    </row>
    <row r="954" ht="18.75" customHeight="1" spans="1:3">
      <c r="A954" s="82">
        <v>2140123</v>
      </c>
      <c r="B954" s="82" t="s">
        <v>1518</v>
      </c>
      <c r="C954" s="83">
        <v>0</v>
      </c>
    </row>
    <row r="955" ht="18.75" customHeight="1" spans="1:3">
      <c r="A955" s="82">
        <v>2140127</v>
      </c>
      <c r="B955" s="82" t="s">
        <v>1519</v>
      </c>
      <c r="C955" s="83">
        <v>0</v>
      </c>
    </row>
    <row r="956" ht="18.75" customHeight="1" spans="1:3">
      <c r="A956" s="82">
        <v>2140128</v>
      </c>
      <c r="B956" s="82" t="s">
        <v>1520</v>
      </c>
      <c r="C956" s="83">
        <v>0</v>
      </c>
    </row>
    <row r="957" ht="18.75" customHeight="1" spans="1:3">
      <c r="A957" s="82">
        <v>2140129</v>
      </c>
      <c r="B957" s="82" t="s">
        <v>1521</v>
      </c>
      <c r="C957" s="83">
        <v>0</v>
      </c>
    </row>
    <row r="958" ht="18.75" customHeight="1" spans="1:3">
      <c r="A958" s="82">
        <v>2140130</v>
      </c>
      <c r="B958" s="82" t="s">
        <v>1522</v>
      </c>
      <c r="C958" s="83">
        <v>0</v>
      </c>
    </row>
    <row r="959" ht="18.75" customHeight="1" spans="1:3">
      <c r="A959" s="82">
        <v>2140131</v>
      </c>
      <c r="B959" s="82" t="s">
        <v>1523</v>
      </c>
      <c r="C959" s="83">
        <v>205</v>
      </c>
    </row>
    <row r="960" ht="18.75" customHeight="1" spans="1:3">
      <c r="A960" s="82">
        <v>2140133</v>
      </c>
      <c r="B960" s="82" t="s">
        <v>1524</v>
      </c>
      <c r="C960" s="83">
        <v>0</v>
      </c>
    </row>
    <row r="961" ht="18.75" customHeight="1" spans="1:3">
      <c r="A961" s="82">
        <v>2140136</v>
      </c>
      <c r="B961" s="82" t="s">
        <v>1525</v>
      </c>
      <c r="C961" s="83">
        <v>0</v>
      </c>
    </row>
    <row r="962" ht="18.75" customHeight="1" spans="1:3">
      <c r="A962" s="82">
        <v>2140138</v>
      </c>
      <c r="B962" s="82" t="s">
        <v>1526</v>
      </c>
      <c r="C962" s="83">
        <v>0</v>
      </c>
    </row>
    <row r="963" ht="18.75" customHeight="1" spans="1:3">
      <c r="A963" s="82">
        <v>2140139</v>
      </c>
      <c r="B963" s="82" t="s">
        <v>1527</v>
      </c>
      <c r="C963" s="83">
        <v>0</v>
      </c>
    </row>
    <row r="964" ht="18.75" customHeight="1" spans="1:3">
      <c r="A964" s="82">
        <v>2140199</v>
      </c>
      <c r="B964" s="82" t="s">
        <v>1528</v>
      </c>
      <c r="C964" s="83">
        <v>4548</v>
      </c>
    </row>
    <row r="965" ht="18.75" customHeight="1" spans="1:3">
      <c r="A965" s="82">
        <v>21402</v>
      </c>
      <c r="B965" s="116" t="s">
        <v>1529</v>
      </c>
      <c r="C965" s="83">
        <f>SUM(C966:C974)</f>
        <v>25</v>
      </c>
    </row>
    <row r="966" ht="18.75" customHeight="1" spans="1:3">
      <c r="A966" s="82">
        <v>2140201</v>
      </c>
      <c r="B966" s="82" t="s">
        <v>811</v>
      </c>
      <c r="C966" s="83">
        <v>0</v>
      </c>
    </row>
    <row r="967" ht="18.75" customHeight="1" spans="1:3">
      <c r="A967" s="82">
        <v>2140202</v>
      </c>
      <c r="B967" s="82" t="s">
        <v>812</v>
      </c>
      <c r="C967" s="83">
        <v>0</v>
      </c>
    </row>
    <row r="968" ht="18.75" customHeight="1" spans="1:3">
      <c r="A968" s="82">
        <v>2140203</v>
      </c>
      <c r="B968" s="82" t="s">
        <v>813</v>
      </c>
      <c r="C968" s="83">
        <v>0</v>
      </c>
    </row>
    <row r="969" ht="18.75" customHeight="1" spans="1:3">
      <c r="A969" s="82">
        <v>2140204</v>
      </c>
      <c r="B969" s="82" t="s">
        <v>1530</v>
      </c>
      <c r="C969" s="83">
        <v>0</v>
      </c>
    </row>
    <row r="970" ht="18.75" customHeight="1" spans="1:3">
      <c r="A970" s="82">
        <v>2140205</v>
      </c>
      <c r="B970" s="82" t="s">
        <v>1531</v>
      </c>
      <c r="C970" s="83">
        <v>0</v>
      </c>
    </row>
    <row r="971" ht="18.75" customHeight="1" spans="1:3">
      <c r="A971" s="82">
        <v>2140206</v>
      </c>
      <c r="B971" s="82" t="s">
        <v>1532</v>
      </c>
      <c r="C971" s="83">
        <v>0</v>
      </c>
    </row>
    <row r="972" ht="18.75" customHeight="1" spans="1:3">
      <c r="A972" s="82">
        <v>2140207</v>
      </c>
      <c r="B972" s="82" t="s">
        <v>1533</v>
      </c>
      <c r="C972" s="83">
        <v>0</v>
      </c>
    </row>
    <row r="973" ht="18.75" customHeight="1" spans="1:3">
      <c r="A973" s="82">
        <v>2140208</v>
      </c>
      <c r="B973" s="82" t="s">
        <v>1534</v>
      </c>
      <c r="C973" s="83">
        <v>0</v>
      </c>
    </row>
    <row r="974" ht="18.75" customHeight="1" spans="1:3">
      <c r="A974" s="82">
        <v>2140299</v>
      </c>
      <c r="B974" s="82" t="s">
        <v>1535</v>
      </c>
      <c r="C974" s="83">
        <v>25</v>
      </c>
    </row>
    <row r="975" ht="18.75" customHeight="1" spans="1:3">
      <c r="A975" s="82">
        <v>21403</v>
      </c>
      <c r="B975" s="116" t="s">
        <v>1536</v>
      </c>
      <c r="C975" s="83">
        <f>SUM(C976:C984)</f>
        <v>0</v>
      </c>
    </row>
    <row r="976" ht="18.75" customHeight="1" spans="1:3">
      <c r="A976" s="82">
        <v>2140301</v>
      </c>
      <c r="B976" s="82" t="s">
        <v>811</v>
      </c>
      <c r="C976" s="83">
        <v>0</v>
      </c>
    </row>
    <row r="977" ht="18.75" customHeight="1" spans="1:3">
      <c r="A977" s="82">
        <v>2140302</v>
      </c>
      <c r="B977" s="82" t="s">
        <v>812</v>
      </c>
      <c r="C977" s="83">
        <v>0</v>
      </c>
    </row>
    <row r="978" ht="18.75" customHeight="1" spans="1:3">
      <c r="A978" s="82">
        <v>2140303</v>
      </c>
      <c r="B978" s="82" t="s">
        <v>813</v>
      </c>
      <c r="C978" s="83">
        <v>0</v>
      </c>
    </row>
    <row r="979" ht="18.75" customHeight="1" spans="1:3">
      <c r="A979" s="82">
        <v>2140304</v>
      </c>
      <c r="B979" s="82" t="s">
        <v>1537</v>
      </c>
      <c r="C979" s="83">
        <v>0</v>
      </c>
    </row>
    <row r="980" ht="18.75" customHeight="1" spans="1:3">
      <c r="A980" s="82">
        <v>2140305</v>
      </c>
      <c r="B980" s="82" t="s">
        <v>1538</v>
      </c>
      <c r="C980" s="83">
        <v>0</v>
      </c>
    </row>
    <row r="981" ht="18.75" customHeight="1" spans="1:3">
      <c r="A981" s="82">
        <v>2140306</v>
      </c>
      <c r="B981" s="82" t="s">
        <v>1539</v>
      </c>
      <c r="C981" s="83">
        <v>0</v>
      </c>
    </row>
    <row r="982" ht="18.75" customHeight="1" spans="1:3">
      <c r="A982" s="82">
        <v>2140307</v>
      </c>
      <c r="B982" s="82" t="s">
        <v>1540</v>
      </c>
      <c r="C982" s="83">
        <v>0</v>
      </c>
    </row>
    <row r="983" ht="18.75" customHeight="1" spans="1:3">
      <c r="A983" s="82">
        <v>2140308</v>
      </c>
      <c r="B983" s="82" t="s">
        <v>1541</v>
      </c>
      <c r="C983" s="83">
        <v>0</v>
      </c>
    </row>
    <row r="984" ht="18.75" customHeight="1" spans="1:3">
      <c r="A984" s="82">
        <v>2140399</v>
      </c>
      <c r="B984" s="82" t="s">
        <v>1542</v>
      </c>
      <c r="C984" s="83">
        <v>0</v>
      </c>
    </row>
    <row r="985" ht="18.75" customHeight="1" spans="1:3">
      <c r="A985" s="82">
        <v>21404</v>
      </c>
      <c r="B985" s="116" t="s">
        <v>1543</v>
      </c>
      <c r="C985" s="83">
        <f>SUM(C986:C989)</f>
        <v>363</v>
      </c>
    </row>
    <row r="986" ht="18.75" customHeight="1" spans="1:3">
      <c r="A986" s="82">
        <v>2140401</v>
      </c>
      <c r="B986" s="82" t="s">
        <v>1544</v>
      </c>
      <c r="C986" s="83">
        <v>0</v>
      </c>
    </row>
    <row r="987" ht="18.75" customHeight="1" spans="1:3">
      <c r="A987" s="82">
        <v>2140402</v>
      </c>
      <c r="B987" s="82" t="s">
        <v>1545</v>
      </c>
      <c r="C987" s="83">
        <v>0</v>
      </c>
    </row>
    <row r="988" ht="18.75" customHeight="1" spans="1:3">
      <c r="A988" s="82">
        <v>2140403</v>
      </c>
      <c r="B988" s="82" t="s">
        <v>1546</v>
      </c>
      <c r="C988" s="83">
        <v>198</v>
      </c>
    </row>
    <row r="989" ht="18.75" customHeight="1" spans="1:3">
      <c r="A989" s="82">
        <v>2140499</v>
      </c>
      <c r="B989" s="82" t="s">
        <v>1547</v>
      </c>
      <c r="C989" s="83">
        <v>165</v>
      </c>
    </row>
    <row r="990" ht="18.75" customHeight="1" spans="1:3">
      <c r="A990" s="82">
        <v>21405</v>
      </c>
      <c r="B990" s="116" t="s">
        <v>1548</v>
      </c>
      <c r="C990" s="83">
        <f>SUM(C991:C996)</f>
        <v>0</v>
      </c>
    </row>
    <row r="991" ht="18.75" customHeight="1" spans="1:3">
      <c r="A991" s="82">
        <v>2140501</v>
      </c>
      <c r="B991" s="82" t="s">
        <v>811</v>
      </c>
      <c r="C991" s="83">
        <v>0</v>
      </c>
    </row>
    <row r="992" ht="18.75" customHeight="1" spans="1:3">
      <c r="A992" s="82">
        <v>2140502</v>
      </c>
      <c r="B992" s="82" t="s">
        <v>812</v>
      </c>
      <c r="C992" s="83">
        <v>0</v>
      </c>
    </row>
    <row r="993" ht="18.75" customHeight="1" spans="1:3">
      <c r="A993" s="82">
        <v>2140503</v>
      </c>
      <c r="B993" s="82" t="s">
        <v>813</v>
      </c>
      <c r="C993" s="83">
        <v>0</v>
      </c>
    </row>
    <row r="994" ht="18.75" customHeight="1" spans="1:3">
      <c r="A994" s="82">
        <v>2140504</v>
      </c>
      <c r="B994" s="82" t="s">
        <v>1534</v>
      </c>
      <c r="C994" s="83">
        <v>0</v>
      </c>
    </row>
    <row r="995" ht="18.75" customHeight="1" spans="1:3">
      <c r="A995" s="82">
        <v>2140505</v>
      </c>
      <c r="B995" s="82" t="s">
        <v>1549</v>
      </c>
      <c r="C995" s="83">
        <v>0</v>
      </c>
    </row>
    <row r="996" ht="18.75" customHeight="1" spans="1:3">
      <c r="A996" s="82">
        <v>2140599</v>
      </c>
      <c r="B996" s="82" t="s">
        <v>1550</v>
      </c>
      <c r="C996" s="83">
        <v>0</v>
      </c>
    </row>
    <row r="997" ht="18.75" customHeight="1" spans="1:3">
      <c r="A997" s="82">
        <v>21406</v>
      </c>
      <c r="B997" s="116" t="s">
        <v>1551</v>
      </c>
      <c r="C997" s="83">
        <f>SUM(C998:C1001)</f>
        <v>4457</v>
      </c>
    </row>
    <row r="998" ht="18.75" customHeight="1" spans="1:3">
      <c r="A998" s="82">
        <v>2140601</v>
      </c>
      <c r="B998" s="82" t="s">
        <v>1552</v>
      </c>
      <c r="C998" s="83">
        <v>4457</v>
      </c>
    </row>
    <row r="999" ht="18.75" customHeight="1" spans="1:3">
      <c r="A999" s="82">
        <v>2140602</v>
      </c>
      <c r="B999" s="82" t="s">
        <v>1553</v>
      </c>
      <c r="C999" s="83">
        <v>0</v>
      </c>
    </row>
    <row r="1000" ht="18.75" customHeight="1" spans="1:3">
      <c r="A1000" s="82">
        <v>2140603</v>
      </c>
      <c r="B1000" s="82" t="s">
        <v>1554</v>
      </c>
      <c r="C1000" s="83">
        <v>0</v>
      </c>
    </row>
    <row r="1001" ht="18.75" customHeight="1" spans="1:3">
      <c r="A1001" s="82">
        <v>2140699</v>
      </c>
      <c r="B1001" s="82" t="s">
        <v>1555</v>
      </c>
      <c r="C1001" s="83">
        <v>0</v>
      </c>
    </row>
    <row r="1002" ht="18.75" customHeight="1" spans="1:3">
      <c r="A1002" s="82">
        <v>21499</v>
      </c>
      <c r="B1002" s="116" t="s">
        <v>1556</v>
      </c>
      <c r="C1002" s="83">
        <f>SUM(C1003:C1004)</f>
        <v>571</v>
      </c>
    </row>
    <row r="1003" ht="18.75" customHeight="1" spans="1:3">
      <c r="A1003" s="82">
        <v>2149901</v>
      </c>
      <c r="B1003" s="82" t="s">
        <v>1557</v>
      </c>
      <c r="C1003" s="83">
        <v>140</v>
      </c>
    </row>
    <row r="1004" ht="18.75" customHeight="1" spans="1:3">
      <c r="A1004" s="82">
        <v>2149999</v>
      </c>
      <c r="B1004" s="82" t="s">
        <v>1558</v>
      </c>
      <c r="C1004" s="83">
        <v>431</v>
      </c>
    </row>
    <row r="1005" ht="18.75" customHeight="1" spans="1:3">
      <c r="A1005" s="82">
        <v>215</v>
      </c>
      <c r="B1005" s="116" t="s">
        <v>788</v>
      </c>
      <c r="C1005" s="83">
        <f>SUM(C1006,C1016,C1032,C1037,C1048,C1055,C1063)</f>
        <v>7118</v>
      </c>
    </row>
    <row r="1006" ht="18.75" customHeight="1" spans="1:3">
      <c r="A1006" s="82">
        <v>21501</v>
      </c>
      <c r="B1006" s="116" t="s">
        <v>1559</v>
      </c>
      <c r="C1006" s="83">
        <f>SUM(C1007:C1015)</f>
        <v>0</v>
      </c>
    </row>
    <row r="1007" ht="18.75" customHeight="1" spans="1:3">
      <c r="A1007" s="82">
        <v>2150101</v>
      </c>
      <c r="B1007" s="82" t="s">
        <v>811</v>
      </c>
      <c r="C1007" s="83">
        <v>0</v>
      </c>
    </row>
    <row r="1008" ht="18.75" customHeight="1" spans="1:3">
      <c r="A1008" s="82">
        <v>2150102</v>
      </c>
      <c r="B1008" s="82" t="s">
        <v>812</v>
      </c>
      <c r="C1008" s="83">
        <v>0</v>
      </c>
    </row>
    <row r="1009" ht="18.75" customHeight="1" spans="1:3">
      <c r="A1009" s="82">
        <v>2150103</v>
      </c>
      <c r="B1009" s="82" t="s">
        <v>813</v>
      </c>
      <c r="C1009" s="83">
        <v>0</v>
      </c>
    </row>
    <row r="1010" ht="18.75" customHeight="1" spans="1:3">
      <c r="A1010" s="82">
        <v>2150104</v>
      </c>
      <c r="B1010" s="82" t="s">
        <v>1560</v>
      </c>
      <c r="C1010" s="83">
        <v>0</v>
      </c>
    </row>
    <row r="1011" ht="18.75" customHeight="1" spans="1:3">
      <c r="A1011" s="82">
        <v>2150105</v>
      </c>
      <c r="B1011" s="82" t="s">
        <v>1561</v>
      </c>
      <c r="C1011" s="83">
        <v>0</v>
      </c>
    </row>
    <row r="1012" ht="18.75" customHeight="1" spans="1:3">
      <c r="A1012" s="82">
        <v>2150106</v>
      </c>
      <c r="B1012" s="82" t="s">
        <v>1562</v>
      </c>
      <c r="C1012" s="83">
        <v>0</v>
      </c>
    </row>
    <row r="1013" ht="18.75" customHeight="1" spans="1:3">
      <c r="A1013" s="82">
        <v>2150107</v>
      </c>
      <c r="B1013" s="82" t="s">
        <v>1563</v>
      </c>
      <c r="C1013" s="83">
        <v>0</v>
      </c>
    </row>
    <row r="1014" ht="18.75" customHeight="1" spans="1:3">
      <c r="A1014" s="82">
        <v>2150108</v>
      </c>
      <c r="B1014" s="82" t="s">
        <v>1564</v>
      </c>
      <c r="C1014" s="83">
        <v>0</v>
      </c>
    </row>
    <row r="1015" ht="18.75" customHeight="1" spans="1:3">
      <c r="A1015" s="82">
        <v>2150199</v>
      </c>
      <c r="B1015" s="82" t="s">
        <v>1565</v>
      </c>
      <c r="C1015" s="83">
        <v>0</v>
      </c>
    </row>
    <row r="1016" ht="18.75" customHeight="1" spans="1:3">
      <c r="A1016" s="82">
        <v>21502</v>
      </c>
      <c r="B1016" s="116" t="s">
        <v>1566</v>
      </c>
      <c r="C1016" s="83">
        <f>SUM(C1017:C1031)</f>
        <v>6264</v>
      </c>
    </row>
    <row r="1017" ht="18.75" customHeight="1" spans="1:3">
      <c r="A1017" s="82">
        <v>2150201</v>
      </c>
      <c r="B1017" s="82" t="s">
        <v>811</v>
      </c>
      <c r="C1017" s="83">
        <v>978</v>
      </c>
    </row>
    <row r="1018" ht="18.75" customHeight="1" spans="1:3">
      <c r="A1018" s="82">
        <v>2150202</v>
      </c>
      <c r="B1018" s="82" t="s">
        <v>812</v>
      </c>
      <c r="C1018" s="83">
        <v>0</v>
      </c>
    </row>
    <row r="1019" ht="18.75" customHeight="1" spans="1:3">
      <c r="A1019" s="82">
        <v>2150203</v>
      </c>
      <c r="B1019" s="82" t="s">
        <v>813</v>
      </c>
      <c r="C1019" s="83">
        <v>0</v>
      </c>
    </row>
    <row r="1020" ht="18.75" customHeight="1" spans="1:3">
      <c r="A1020" s="82">
        <v>2150204</v>
      </c>
      <c r="B1020" s="82" t="s">
        <v>1567</v>
      </c>
      <c r="C1020" s="83">
        <v>0</v>
      </c>
    </row>
    <row r="1021" ht="18.75" customHeight="1" spans="1:3">
      <c r="A1021" s="82">
        <v>2150205</v>
      </c>
      <c r="B1021" s="82" t="s">
        <v>1568</v>
      </c>
      <c r="C1021" s="83">
        <v>0</v>
      </c>
    </row>
    <row r="1022" ht="18.75" customHeight="1" spans="1:3">
      <c r="A1022" s="82">
        <v>2150206</v>
      </c>
      <c r="B1022" s="82" t="s">
        <v>1569</v>
      </c>
      <c r="C1022" s="83">
        <v>0</v>
      </c>
    </row>
    <row r="1023" ht="18.75" customHeight="1" spans="1:3">
      <c r="A1023" s="82">
        <v>2150207</v>
      </c>
      <c r="B1023" s="82" t="s">
        <v>1570</v>
      </c>
      <c r="C1023" s="83">
        <v>0</v>
      </c>
    </row>
    <row r="1024" ht="18.75" customHeight="1" spans="1:3">
      <c r="A1024" s="82">
        <v>2150208</v>
      </c>
      <c r="B1024" s="82" t="s">
        <v>1571</v>
      </c>
      <c r="C1024" s="83">
        <v>0</v>
      </c>
    </row>
    <row r="1025" ht="18.75" customHeight="1" spans="1:3">
      <c r="A1025" s="82">
        <v>2150209</v>
      </c>
      <c r="B1025" s="82" t="s">
        <v>1572</v>
      </c>
      <c r="C1025" s="83">
        <v>0</v>
      </c>
    </row>
    <row r="1026" ht="18.75" customHeight="1" spans="1:3">
      <c r="A1026" s="82">
        <v>2150210</v>
      </c>
      <c r="B1026" s="82" t="s">
        <v>1573</v>
      </c>
      <c r="C1026" s="83">
        <v>0</v>
      </c>
    </row>
    <row r="1027" ht="18.75" customHeight="1" spans="1:3">
      <c r="A1027" s="82">
        <v>2150212</v>
      </c>
      <c r="B1027" s="82" t="s">
        <v>1574</v>
      </c>
      <c r="C1027" s="83">
        <v>0</v>
      </c>
    </row>
    <row r="1028" ht="18.75" customHeight="1" spans="1:3">
      <c r="A1028" s="82">
        <v>2150213</v>
      </c>
      <c r="B1028" s="82" t="s">
        <v>1575</v>
      </c>
      <c r="C1028" s="83">
        <v>0</v>
      </c>
    </row>
    <row r="1029" ht="18.75" customHeight="1" spans="1:3">
      <c r="A1029" s="82">
        <v>2150214</v>
      </c>
      <c r="B1029" s="82" t="s">
        <v>1576</v>
      </c>
      <c r="C1029" s="83">
        <v>0</v>
      </c>
    </row>
    <row r="1030" ht="18.75" customHeight="1" spans="1:3">
      <c r="A1030" s="82">
        <v>2150215</v>
      </c>
      <c r="B1030" s="82" t="s">
        <v>1577</v>
      </c>
      <c r="C1030" s="83">
        <v>0</v>
      </c>
    </row>
    <row r="1031" ht="18.75" customHeight="1" spans="1:3">
      <c r="A1031" s="82">
        <v>2150299</v>
      </c>
      <c r="B1031" s="82" t="s">
        <v>1578</v>
      </c>
      <c r="C1031" s="83">
        <v>5286</v>
      </c>
    </row>
    <row r="1032" ht="18.75" customHeight="1" spans="1:3">
      <c r="A1032" s="82">
        <v>21503</v>
      </c>
      <c r="B1032" s="116" t="s">
        <v>1579</v>
      </c>
      <c r="C1032" s="83">
        <f>SUM(C1033:C1036)</f>
        <v>31</v>
      </c>
    </row>
    <row r="1033" ht="18.75" customHeight="1" spans="1:3">
      <c r="A1033" s="82">
        <v>2150301</v>
      </c>
      <c r="B1033" s="82" t="s">
        <v>811</v>
      </c>
      <c r="C1033" s="83">
        <v>30</v>
      </c>
    </row>
    <row r="1034" ht="18.75" customHeight="1" spans="1:3">
      <c r="A1034" s="82">
        <v>2150302</v>
      </c>
      <c r="B1034" s="82" t="s">
        <v>812</v>
      </c>
      <c r="C1034" s="83">
        <v>0</v>
      </c>
    </row>
    <row r="1035" ht="18.75" customHeight="1" spans="1:3">
      <c r="A1035" s="82">
        <v>2150303</v>
      </c>
      <c r="B1035" s="82" t="s">
        <v>813</v>
      </c>
      <c r="C1035" s="83">
        <v>0</v>
      </c>
    </row>
    <row r="1036" ht="18.75" customHeight="1" spans="1:3">
      <c r="A1036" s="82">
        <v>2150399</v>
      </c>
      <c r="B1036" s="82" t="s">
        <v>1580</v>
      </c>
      <c r="C1036" s="83">
        <v>1</v>
      </c>
    </row>
    <row r="1037" ht="18.75" customHeight="1" spans="1:3">
      <c r="A1037" s="82">
        <v>21505</v>
      </c>
      <c r="B1037" s="116" t="s">
        <v>1581</v>
      </c>
      <c r="C1037" s="83">
        <f>SUM(C1038:C1047)</f>
        <v>0</v>
      </c>
    </row>
    <row r="1038" ht="18.75" customHeight="1" spans="1:3">
      <c r="A1038" s="82">
        <v>2150501</v>
      </c>
      <c r="B1038" s="82" t="s">
        <v>811</v>
      </c>
      <c r="C1038" s="83">
        <v>0</v>
      </c>
    </row>
    <row r="1039" ht="18.75" customHeight="1" spans="1:3">
      <c r="A1039" s="82">
        <v>2150502</v>
      </c>
      <c r="B1039" s="82" t="s">
        <v>812</v>
      </c>
      <c r="C1039" s="83">
        <v>0</v>
      </c>
    </row>
    <row r="1040" ht="18.75" customHeight="1" spans="1:3">
      <c r="A1040" s="82">
        <v>2150503</v>
      </c>
      <c r="B1040" s="82" t="s">
        <v>813</v>
      </c>
      <c r="C1040" s="83">
        <v>0</v>
      </c>
    </row>
    <row r="1041" ht="18.75" customHeight="1" spans="1:3">
      <c r="A1041" s="82">
        <v>2150505</v>
      </c>
      <c r="B1041" s="82" t="s">
        <v>1582</v>
      </c>
      <c r="C1041" s="83">
        <v>0</v>
      </c>
    </row>
    <row r="1042" ht="18.75" customHeight="1" spans="1:3">
      <c r="A1042" s="82">
        <v>2150507</v>
      </c>
      <c r="B1042" s="82" t="s">
        <v>1583</v>
      </c>
      <c r="C1042" s="83">
        <v>0</v>
      </c>
    </row>
    <row r="1043" ht="18.75" customHeight="1" spans="1:3">
      <c r="A1043" s="82">
        <v>2150508</v>
      </c>
      <c r="B1043" s="82" t="s">
        <v>1584</v>
      </c>
      <c r="C1043" s="83">
        <v>0</v>
      </c>
    </row>
    <row r="1044" ht="18.75" customHeight="1" spans="1:3">
      <c r="A1044" s="82">
        <v>2150516</v>
      </c>
      <c r="B1044" s="82" t="s">
        <v>1585</v>
      </c>
      <c r="C1044" s="83">
        <v>0</v>
      </c>
    </row>
    <row r="1045" ht="18.75" customHeight="1" spans="1:3">
      <c r="A1045" s="82">
        <v>2150517</v>
      </c>
      <c r="B1045" s="82" t="s">
        <v>1586</v>
      </c>
      <c r="C1045" s="83">
        <v>0</v>
      </c>
    </row>
    <row r="1046" ht="18.75" customHeight="1" spans="1:3">
      <c r="A1046" s="82">
        <v>2150550</v>
      </c>
      <c r="B1046" s="82" t="s">
        <v>820</v>
      </c>
      <c r="C1046" s="83">
        <v>0</v>
      </c>
    </row>
    <row r="1047" ht="18.75" customHeight="1" spans="1:3">
      <c r="A1047" s="82">
        <v>2150599</v>
      </c>
      <c r="B1047" s="82" t="s">
        <v>1587</v>
      </c>
      <c r="C1047" s="83">
        <v>0</v>
      </c>
    </row>
    <row r="1048" ht="18.75" customHeight="1" spans="1:3">
      <c r="A1048" s="82">
        <v>21507</v>
      </c>
      <c r="B1048" s="116" t="s">
        <v>1588</v>
      </c>
      <c r="C1048" s="83">
        <f>SUM(C1049:C1054)</f>
        <v>0</v>
      </c>
    </row>
    <row r="1049" ht="18.75" customHeight="1" spans="1:3">
      <c r="A1049" s="82">
        <v>2150701</v>
      </c>
      <c r="B1049" s="82" t="s">
        <v>811</v>
      </c>
      <c r="C1049" s="83">
        <v>0</v>
      </c>
    </row>
    <row r="1050" ht="18.75" customHeight="1" spans="1:3">
      <c r="A1050" s="82">
        <v>2150702</v>
      </c>
      <c r="B1050" s="82" t="s">
        <v>812</v>
      </c>
      <c r="C1050" s="83">
        <v>0</v>
      </c>
    </row>
    <row r="1051" ht="18.75" customHeight="1" spans="1:3">
      <c r="A1051" s="82">
        <v>2150703</v>
      </c>
      <c r="B1051" s="82" t="s">
        <v>813</v>
      </c>
      <c r="C1051" s="83">
        <v>0</v>
      </c>
    </row>
    <row r="1052" ht="18.75" customHeight="1" spans="1:3">
      <c r="A1052" s="82">
        <v>2150704</v>
      </c>
      <c r="B1052" s="82" t="s">
        <v>1589</v>
      </c>
      <c r="C1052" s="83">
        <v>0</v>
      </c>
    </row>
    <row r="1053" ht="18.75" customHeight="1" spans="1:3">
      <c r="A1053" s="82">
        <v>2150705</v>
      </c>
      <c r="B1053" s="82" t="s">
        <v>1590</v>
      </c>
      <c r="C1053" s="83">
        <v>0</v>
      </c>
    </row>
    <row r="1054" ht="18.75" customHeight="1" spans="1:3">
      <c r="A1054" s="82">
        <v>2150799</v>
      </c>
      <c r="B1054" s="82" t="s">
        <v>1591</v>
      </c>
      <c r="C1054" s="83">
        <v>0</v>
      </c>
    </row>
    <row r="1055" ht="18.75" customHeight="1" spans="1:3">
      <c r="A1055" s="82">
        <v>21508</v>
      </c>
      <c r="B1055" s="116" t="s">
        <v>1592</v>
      </c>
      <c r="C1055" s="83">
        <f>SUM(C1056:C1062)</f>
        <v>40</v>
      </c>
    </row>
    <row r="1056" ht="18.75" customHeight="1" spans="1:3">
      <c r="A1056" s="82">
        <v>2150801</v>
      </c>
      <c r="B1056" s="82" t="s">
        <v>811</v>
      </c>
      <c r="C1056" s="83">
        <v>0</v>
      </c>
    </row>
    <row r="1057" ht="18.75" customHeight="1" spans="1:3">
      <c r="A1057" s="82">
        <v>2150802</v>
      </c>
      <c r="B1057" s="82" t="s">
        <v>812</v>
      </c>
      <c r="C1057" s="83">
        <v>0</v>
      </c>
    </row>
    <row r="1058" ht="18.75" customHeight="1" spans="1:3">
      <c r="A1058" s="82">
        <v>2150803</v>
      </c>
      <c r="B1058" s="82" t="s">
        <v>813</v>
      </c>
      <c r="C1058" s="83">
        <v>0</v>
      </c>
    </row>
    <row r="1059" ht="18.75" customHeight="1" spans="1:3">
      <c r="A1059" s="82">
        <v>2150804</v>
      </c>
      <c r="B1059" s="82" t="s">
        <v>1593</v>
      </c>
      <c r="C1059" s="83">
        <v>0</v>
      </c>
    </row>
    <row r="1060" ht="18.75" customHeight="1" spans="1:3">
      <c r="A1060" s="82">
        <v>2150805</v>
      </c>
      <c r="B1060" s="82" t="s">
        <v>1594</v>
      </c>
      <c r="C1060" s="83">
        <v>40</v>
      </c>
    </row>
    <row r="1061" ht="18.75" customHeight="1" spans="1:3">
      <c r="A1061" s="82">
        <v>2150806</v>
      </c>
      <c r="B1061" s="82" t="s">
        <v>1595</v>
      </c>
      <c r="C1061" s="83">
        <v>0</v>
      </c>
    </row>
    <row r="1062" ht="18.75" customHeight="1" spans="1:3">
      <c r="A1062" s="82">
        <v>2150899</v>
      </c>
      <c r="B1062" s="82" t="s">
        <v>1596</v>
      </c>
      <c r="C1062" s="83">
        <v>0</v>
      </c>
    </row>
    <row r="1063" ht="18.75" customHeight="1" spans="1:3">
      <c r="A1063" s="82">
        <v>21599</v>
      </c>
      <c r="B1063" s="116" t="s">
        <v>1597</v>
      </c>
      <c r="C1063" s="83">
        <f>SUM(C1064:C1068)</f>
        <v>783</v>
      </c>
    </row>
    <row r="1064" ht="18.75" customHeight="1" spans="1:3">
      <c r="A1064" s="82">
        <v>2159901</v>
      </c>
      <c r="B1064" s="82" t="s">
        <v>1598</v>
      </c>
      <c r="C1064" s="83">
        <v>0</v>
      </c>
    </row>
    <row r="1065" ht="18.75" customHeight="1" spans="1:3">
      <c r="A1065" s="82">
        <v>2159904</v>
      </c>
      <c r="B1065" s="82" t="s">
        <v>1599</v>
      </c>
      <c r="C1065" s="83">
        <v>0</v>
      </c>
    </row>
    <row r="1066" ht="18.75" customHeight="1" spans="1:3">
      <c r="A1066" s="82">
        <v>2159905</v>
      </c>
      <c r="B1066" s="82" t="s">
        <v>1600</v>
      </c>
      <c r="C1066" s="83">
        <v>0</v>
      </c>
    </row>
    <row r="1067" ht="18.75" customHeight="1" spans="1:3">
      <c r="A1067" s="82">
        <v>2159906</v>
      </c>
      <c r="B1067" s="82" t="s">
        <v>1601</v>
      </c>
      <c r="C1067" s="83">
        <v>0</v>
      </c>
    </row>
    <row r="1068" ht="18.75" customHeight="1" spans="1:3">
      <c r="A1068" s="82">
        <v>2159999</v>
      </c>
      <c r="B1068" s="82" t="s">
        <v>1602</v>
      </c>
      <c r="C1068" s="83">
        <v>783</v>
      </c>
    </row>
    <row r="1069" ht="18.75" customHeight="1" spans="1:3">
      <c r="A1069" s="82">
        <v>216</v>
      </c>
      <c r="B1069" s="116" t="s">
        <v>789</v>
      </c>
      <c r="C1069" s="83">
        <f>SUM(C1070,C1080,C1086)</f>
        <v>938</v>
      </c>
    </row>
    <row r="1070" ht="18.75" customHeight="1" spans="1:3">
      <c r="A1070" s="82">
        <v>21602</v>
      </c>
      <c r="B1070" s="116" t="s">
        <v>1603</v>
      </c>
      <c r="C1070" s="83">
        <f>SUM(C1071:C1079)</f>
        <v>699</v>
      </c>
    </row>
    <row r="1071" ht="18.75" customHeight="1" spans="1:3">
      <c r="A1071" s="82">
        <v>2160201</v>
      </c>
      <c r="B1071" s="82" t="s">
        <v>811</v>
      </c>
      <c r="C1071" s="83">
        <v>280</v>
      </c>
    </row>
    <row r="1072" ht="18.75" customHeight="1" spans="1:3">
      <c r="A1072" s="82">
        <v>2160202</v>
      </c>
      <c r="B1072" s="82" t="s">
        <v>812</v>
      </c>
      <c r="C1072" s="83">
        <v>0</v>
      </c>
    </row>
    <row r="1073" ht="18.75" customHeight="1" spans="1:3">
      <c r="A1073" s="82">
        <v>2160203</v>
      </c>
      <c r="B1073" s="82" t="s">
        <v>813</v>
      </c>
      <c r="C1073" s="83">
        <v>0</v>
      </c>
    </row>
    <row r="1074" ht="18.75" customHeight="1" spans="1:3">
      <c r="A1074" s="82">
        <v>2160216</v>
      </c>
      <c r="B1074" s="82" t="s">
        <v>1604</v>
      </c>
      <c r="C1074" s="83">
        <v>0</v>
      </c>
    </row>
    <row r="1075" ht="18.75" customHeight="1" spans="1:3">
      <c r="A1075" s="82">
        <v>2160217</v>
      </c>
      <c r="B1075" s="82" t="s">
        <v>1605</v>
      </c>
      <c r="C1075" s="83">
        <v>0</v>
      </c>
    </row>
    <row r="1076" ht="18.75" customHeight="1" spans="1:3">
      <c r="A1076" s="82">
        <v>2160218</v>
      </c>
      <c r="B1076" s="82" t="s">
        <v>1606</v>
      </c>
      <c r="C1076" s="83">
        <v>0</v>
      </c>
    </row>
    <row r="1077" ht="18.75" customHeight="1" spans="1:3">
      <c r="A1077" s="82">
        <v>2160219</v>
      </c>
      <c r="B1077" s="82" t="s">
        <v>1607</v>
      </c>
      <c r="C1077" s="83">
        <v>0</v>
      </c>
    </row>
    <row r="1078" ht="18.75" customHeight="1" spans="1:3">
      <c r="A1078" s="82">
        <v>2160250</v>
      </c>
      <c r="B1078" s="82" t="s">
        <v>820</v>
      </c>
      <c r="C1078" s="83">
        <v>0</v>
      </c>
    </row>
    <row r="1079" ht="18.75" customHeight="1" spans="1:3">
      <c r="A1079" s="82">
        <v>2160299</v>
      </c>
      <c r="B1079" s="82" t="s">
        <v>1608</v>
      </c>
      <c r="C1079" s="83">
        <v>419</v>
      </c>
    </row>
    <row r="1080" ht="18.75" customHeight="1" spans="1:3">
      <c r="A1080" s="82">
        <v>21606</v>
      </c>
      <c r="B1080" s="116" t="s">
        <v>1609</v>
      </c>
      <c r="C1080" s="83">
        <f>SUM(C1081:C1085)</f>
        <v>203</v>
      </c>
    </row>
    <row r="1081" ht="18.75" customHeight="1" spans="1:3">
      <c r="A1081" s="82">
        <v>2160601</v>
      </c>
      <c r="B1081" s="82" t="s">
        <v>811</v>
      </c>
      <c r="C1081" s="83">
        <v>0</v>
      </c>
    </row>
    <row r="1082" ht="18.75" customHeight="1" spans="1:3">
      <c r="A1082" s="82">
        <v>2160602</v>
      </c>
      <c r="B1082" s="82" t="s">
        <v>812</v>
      </c>
      <c r="C1082" s="83">
        <v>0</v>
      </c>
    </row>
    <row r="1083" ht="18.75" customHeight="1" spans="1:3">
      <c r="A1083" s="82">
        <v>2160603</v>
      </c>
      <c r="B1083" s="82" t="s">
        <v>813</v>
      </c>
      <c r="C1083" s="83">
        <v>0</v>
      </c>
    </row>
    <row r="1084" ht="18.75" customHeight="1" spans="1:3">
      <c r="A1084" s="82">
        <v>2160607</v>
      </c>
      <c r="B1084" s="82" t="s">
        <v>1610</v>
      </c>
      <c r="C1084" s="83">
        <v>0</v>
      </c>
    </row>
    <row r="1085" ht="18.75" customHeight="1" spans="1:3">
      <c r="A1085" s="82">
        <v>2160699</v>
      </c>
      <c r="B1085" s="82" t="s">
        <v>1611</v>
      </c>
      <c r="C1085" s="83">
        <v>203</v>
      </c>
    </row>
    <row r="1086" ht="18.75" customHeight="1" spans="1:3">
      <c r="A1086" s="82">
        <v>21699</v>
      </c>
      <c r="B1086" s="116" t="s">
        <v>1612</v>
      </c>
      <c r="C1086" s="83">
        <f>SUM(C1087:C1088)</f>
        <v>36</v>
      </c>
    </row>
    <row r="1087" ht="18.75" customHeight="1" spans="1:3">
      <c r="A1087" s="82">
        <v>2169901</v>
      </c>
      <c r="B1087" s="82" t="s">
        <v>1613</v>
      </c>
      <c r="C1087" s="83">
        <v>0</v>
      </c>
    </row>
    <row r="1088" ht="18.75" customHeight="1" spans="1:3">
      <c r="A1088" s="82">
        <v>2169999</v>
      </c>
      <c r="B1088" s="82" t="s">
        <v>1614</v>
      </c>
      <c r="C1088" s="83">
        <v>36</v>
      </c>
    </row>
    <row r="1089" ht="18.75" customHeight="1" spans="1:3">
      <c r="A1089" s="82">
        <v>217</v>
      </c>
      <c r="B1089" s="116" t="s">
        <v>790</v>
      </c>
      <c r="C1089" s="83">
        <f>SUM(C1090,C1097,C1107,C1113,C1116)</f>
        <v>665</v>
      </c>
    </row>
    <row r="1090" ht="18.75" customHeight="1" spans="1:3">
      <c r="A1090" s="82">
        <v>21701</v>
      </c>
      <c r="B1090" s="116" t="s">
        <v>1615</v>
      </c>
      <c r="C1090" s="83">
        <f>SUM(C1091:C1096)</f>
        <v>0</v>
      </c>
    </row>
    <row r="1091" ht="18.75" customHeight="1" spans="1:3">
      <c r="A1091" s="82">
        <v>2170101</v>
      </c>
      <c r="B1091" s="82" t="s">
        <v>811</v>
      </c>
      <c r="C1091" s="83">
        <v>0</v>
      </c>
    </row>
    <row r="1092" ht="18.75" customHeight="1" spans="1:3">
      <c r="A1092" s="82">
        <v>2170102</v>
      </c>
      <c r="B1092" s="82" t="s">
        <v>812</v>
      </c>
      <c r="C1092" s="83">
        <v>0</v>
      </c>
    </row>
    <row r="1093" ht="18.75" customHeight="1" spans="1:3">
      <c r="A1093" s="82">
        <v>2170103</v>
      </c>
      <c r="B1093" s="82" t="s">
        <v>813</v>
      </c>
      <c r="C1093" s="83">
        <v>0</v>
      </c>
    </row>
    <row r="1094" ht="18.75" customHeight="1" spans="1:3">
      <c r="A1094" s="82">
        <v>2170104</v>
      </c>
      <c r="B1094" s="82" t="s">
        <v>1616</v>
      </c>
      <c r="C1094" s="83">
        <v>0</v>
      </c>
    </row>
    <row r="1095" ht="18.75" customHeight="1" spans="1:3">
      <c r="A1095" s="82">
        <v>2170150</v>
      </c>
      <c r="B1095" s="82" t="s">
        <v>820</v>
      </c>
      <c r="C1095" s="83">
        <v>0</v>
      </c>
    </row>
    <row r="1096" ht="18.75" customHeight="1" spans="1:3">
      <c r="A1096" s="82">
        <v>2170199</v>
      </c>
      <c r="B1096" s="82" t="s">
        <v>1617</v>
      </c>
      <c r="C1096" s="83">
        <v>0</v>
      </c>
    </row>
    <row r="1097" ht="18.75" customHeight="1" spans="1:3">
      <c r="A1097" s="82">
        <v>21702</v>
      </c>
      <c r="B1097" s="116" t="s">
        <v>1618</v>
      </c>
      <c r="C1097" s="83">
        <f>SUM(C1098:C1106)</f>
        <v>70</v>
      </c>
    </row>
    <row r="1098" ht="18.75" customHeight="1" spans="1:3">
      <c r="A1098" s="82">
        <v>2170201</v>
      </c>
      <c r="B1098" s="82" t="s">
        <v>1619</v>
      </c>
      <c r="C1098" s="83">
        <v>0</v>
      </c>
    </row>
    <row r="1099" ht="18.75" customHeight="1" spans="1:3">
      <c r="A1099" s="82">
        <v>2170202</v>
      </c>
      <c r="B1099" s="82" t="s">
        <v>1620</v>
      </c>
      <c r="C1099" s="83">
        <v>0</v>
      </c>
    </row>
    <row r="1100" ht="18.75" customHeight="1" spans="1:3">
      <c r="A1100" s="82">
        <v>2170203</v>
      </c>
      <c r="B1100" s="82" t="s">
        <v>1621</v>
      </c>
      <c r="C1100" s="83">
        <v>0</v>
      </c>
    </row>
    <row r="1101" ht="18.75" customHeight="1" spans="1:3">
      <c r="A1101" s="82">
        <v>2170204</v>
      </c>
      <c r="B1101" s="82" t="s">
        <v>1622</v>
      </c>
      <c r="C1101" s="83">
        <v>0</v>
      </c>
    </row>
    <row r="1102" ht="18.75" customHeight="1" spans="1:3">
      <c r="A1102" s="82">
        <v>2170205</v>
      </c>
      <c r="B1102" s="82" t="s">
        <v>1623</v>
      </c>
      <c r="C1102" s="83">
        <v>0</v>
      </c>
    </row>
    <row r="1103" ht="18.75" customHeight="1" spans="1:3">
      <c r="A1103" s="82">
        <v>2170206</v>
      </c>
      <c r="B1103" s="82" t="s">
        <v>1624</v>
      </c>
      <c r="C1103" s="83">
        <v>0</v>
      </c>
    </row>
    <row r="1104" ht="18.75" customHeight="1" spans="1:3">
      <c r="A1104" s="82">
        <v>2170207</v>
      </c>
      <c r="B1104" s="82" t="s">
        <v>1625</v>
      </c>
      <c r="C1104" s="83">
        <v>0</v>
      </c>
    </row>
    <row r="1105" ht="18.75" customHeight="1" spans="1:3">
      <c r="A1105" s="82">
        <v>2170208</v>
      </c>
      <c r="B1105" s="82" t="s">
        <v>1626</v>
      </c>
      <c r="C1105" s="83">
        <v>0</v>
      </c>
    </row>
    <row r="1106" ht="18.75" customHeight="1" spans="1:3">
      <c r="A1106" s="82">
        <v>2170299</v>
      </c>
      <c r="B1106" s="82" t="s">
        <v>1627</v>
      </c>
      <c r="C1106" s="83">
        <v>70</v>
      </c>
    </row>
    <row r="1107" ht="18.75" customHeight="1" spans="1:3">
      <c r="A1107" s="82">
        <v>21703</v>
      </c>
      <c r="B1107" s="116" t="s">
        <v>1628</v>
      </c>
      <c r="C1107" s="83">
        <f>SUM(C1108:C1112)</f>
        <v>545</v>
      </c>
    </row>
    <row r="1108" ht="18.75" customHeight="1" spans="1:3">
      <c r="A1108" s="82">
        <v>2170301</v>
      </c>
      <c r="B1108" s="82" t="s">
        <v>1629</v>
      </c>
      <c r="C1108" s="83">
        <v>0</v>
      </c>
    </row>
    <row r="1109" ht="18.75" customHeight="1" spans="1:3">
      <c r="A1109" s="82">
        <v>2170302</v>
      </c>
      <c r="B1109" s="82" t="s">
        <v>1630</v>
      </c>
      <c r="C1109" s="83">
        <v>0</v>
      </c>
    </row>
    <row r="1110" ht="18.75" customHeight="1" spans="1:3">
      <c r="A1110" s="82">
        <v>2170303</v>
      </c>
      <c r="B1110" s="82" t="s">
        <v>1631</v>
      </c>
      <c r="C1110" s="83">
        <v>0</v>
      </c>
    </row>
    <row r="1111" ht="18.75" customHeight="1" spans="1:3">
      <c r="A1111" s="82">
        <v>2170304</v>
      </c>
      <c r="B1111" s="82" t="s">
        <v>1632</v>
      </c>
      <c r="C1111" s="83">
        <v>0</v>
      </c>
    </row>
    <row r="1112" ht="18.75" customHeight="1" spans="1:3">
      <c r="A1112" s="82">
        <v>2170399</v>
      </c>
      <c r="B1112" s="82" t="s">
        <v>1633</v>
      </c>
      <c r="C1112" s="83">
        <v>545</v>
      </c>
    </row>
    <row r="1113" ht="18.75" customHeight="1" spans="1:3">
      <c r="A1113" s="82">
        <v>21704</v>
      </c>
      <c r="B1113" s="116" t="s">
        <v>1634</v>
      </c>
      <c r="C1113" s="83">
        <f>SUM(C1114:C1115)</f>
        <v>0</v>
      </c>
    </row>
    <row r="1114" ht="18.75" customHeight="1" spans="1:3">
      <c r="A1114" s="82">
        <v>2170401</v>
      </c>
      <c r="B1114" s="82" t="s">
        <v>1635</v>
      </c>
      <c r="C1114" s="83">
        <v>0</v>
      </c>
    </row>
    <row r="1115" ht="18.75" customHeight="1" spans="1:3">
      <c r="A1115" s="82">
        <v>2170499</v>
      </c>
      <c r="B1115" s="82" t="s">
        <v>1636</v>
      </c>
      <c r="C1115" s="83">
        <v>0</v>
      </c>
    </row>
    <row r="1116" ht="18.75" customHeight="1" spans="1:3">
      <c r="A1116" s="82">
        <v>21799</v>
      </c>
      <c r="B1116" s="116" t="s">
        <v>1637</v>
      </c>
      <c r="C1116" s="83">
        <f>SUM(C1117:C1118)</f>
        <v>50</v>
      </c>
    </row>
    <row r="1117" ht="18.75" customHeight="1" spans="1:3">
      <c r="A1117" s="82">
        <v>2179902</v>
      </c>
      <c r="B1117" s="82" t="s">
        <v>1638</v>
      </c>
      <c r="C1117" s="83">
        <v>0</v>
      </c>
    </row>
    <row r="1118" ht="18.75" customHeight="1" spans="1:3">
      <c r="A1118" s="82">
        <v>2179999</v>
      </c>
      <c r="B1118" s="82" t="s">
        <v>1639</v>
      </c>
      <c r="C1118" s="83">
        <v>50</v>
      </c>
    </row>
    <row r="1119" ht="18.75" customHeight="1" spans="1:3">
      <c r="A1119" s="82">
        <v>219</v>
      </c>
      <c r="B1119" s="116" t="s">
        <v>791</v>
      </c>
      <c r="C1119" s="83">
        <f>SUM(C1120:C1128)</f>
        <v>0</v>
      </c>
    </row>
    <row r="1120" ht="18.75" customHeight="1" spans="1:3">
      <c r="A1120" s="82">
        <v>21901</v>
      </c>
      <c r="B1120" s="116" t="s">
        <v>1640</v>
      </c>
      <c r="C1120" s="83">
        <v>0</v>
      </c>
    </row>
    <row r="1121" ht="18.75" customHeight="1" spans="1:3">
      <c r="A1121" s="82">
        <v>21902</v>
      </c>
      <c r="B1121" s="116" t="s">
        <v>1641</v>
      </c>
      <c r="C1121" s="83">
        <v>0</v>
      </c>
    </row>
    <row r="1122" ht="18.75" customHeight="1" spans="1:3">
      <c r="A1122" s="82">
        <v>21903</v>
      </c>
      <c r="B1122" s="116" t="s">
        <v>1642</v>
      </c>
      <c r="C1122" s="83">
        <v>0</v>
      </c>
    </row>
    <row r="1123" ht="18.75" customHeight="1" spans="1:3">
      <c r="A1123" s="82">
        <v>21904</v>
      </c>
      <c r="B1123" s="116" t="s">
        <v>1643</v>
      </c>
      <c r="C1123" s="83">
        <v>0</v>
      </c>
    </row>
    <row r="1124" ht="18.75" customHeight="1" spans="1:3">
      <c r="A1124" s="82">
        <v>21905</v>
      </c>
      <c r="B1124" s="116" t="s">
        <v>1644</v>
      </c>
      <c r="C1124" s="83">
        <v>0</v>
      </c>
    </row>
    <row r="1125" ht="18.75" customHeight="1" spans="1:3">
      <c r="A1125" s="82">
        <v>21906</v>
      </c>
      <c r="B1125" s="116" t="s">
        <v>1645</v>
      </c>
      <c r="C1125" s="83">
        <v>0</v>
      </c>
    </row>
    <row r="1126" ht="18.75" customHeight="1" spans="1:3">
      <c r="A1126" s="82">
        <v>21907</v>
      </c>
      <c r="B1126" s="116" t="s">
        <v>1646</v>
      </c>
      <c r="C1126" s="83">
        <v>0</v>
      </c>
    </row>
    <row r="1127" ht="18.75" customHeight="1" spans="1:3">
      <c r="A1127" s="82">
        <v>21908</v>
      </c>
      <c r="B1127" s="116" t="s">
        <v>1647</v>
      </c>
      <c r="C1127" s="83">
        <v>0</v>
      </c>
    </row>
    <row r="1128" ht="18.75" customHeight="1" spans="1:3">
      <c r="A1128" s="82">
        <v>21999</v>
      </c>
      <c r="B1128" s="116" t="s">
        <v>1648</v>
      </c>
      <c r="C1128" s="83">
        <v>0</v>
      </c>
    </row>
    <row r="1129" ht="18.75" customHeight="1" spans="1:3">
      <c r="A1129" s="82">
        <v>220</v>
      </c>
      <c r="B1129" s="116" t="s">
        <v>792</v>
      </c>
      <c r="C1129" s="83">
        <f>SUM(C1130,C1157,C1172)</f>
        <v>8051</v>
      </c>
    </row>
    <row r="1130" ht="18.75" customHeight="1" spans="1:3">
      <c r="A1130" s="82">
        <v>22001</v>
      </c>
      <c r="B1130" s="116" t="s">
        <v>1649</v>
      </c>
      <c r="C1130" s="83">
        <f>SUM(C1131:C1156)</f>
        <v>7896</v>
      </c>
    </row>
    <row r="1131" ht="18.75" customHeight="1" spans="1:3">
      <c r="A1131" s="82">
        <v>2200101</v>
      </c>
      <c r="B1131" s="82" t="s">
        <v>811</v>
      </c>
      <c r="C1131" s="83">
        <v>2235</v>
      </c>
    </row>
    <row r="1132" ht="18.75" customHeight="1" spans="1:3">
      <c r="A1132" s="82">
        <v>2200102</v>
      </c>
      <c r="B1132" s="82" t="s">
        <v>812</v>
      </c>
      <c r="C1132" s="83">
        <v>189</v>
      </c>
    </row>
    <row r="1133" ht="18.75" customHeight="1" spans="1:3">
      <c r="A1133" s="82">
        <v>2200103</v>
      </c>
      <c r="B1133" s="82" t="s">
        <v>813</v>
      </c>
      <c r="C1133" s="83">
        <v>0</v>
      </c>
    </row>
    <row r="1134" ht="18.75" customHeight="1" spans="1:3">
      <c r="A1134" s="82">
        <v>2200104</v>
      </c>
      <c r="B1134" s="82" t="s">
        <v>1650</v>
      </c>
      <c r="C1134" s="83">
        <v>746</v>
      </c>
    </row>
    <row r="1135" ht="18.75" customHeight="1" spans="1:3">
      <c r="A1135" s="82">
        <v>2200106</v>
      </c>
      <c r="B1135" s="82" t="s">
        <v>1651</v>
      </c>
      <c r="C1135" s="83">
        <v>1236</v>
      </c>
    </row>
    <row r="1136" ht="18.75" customHeight="1" spans="1:3">
      <c r="A1136" s="82">
        <v>2200107</v>
      </c>
      <c r="B1136" s="82" t="s">
        <v>1652</v>
      </c>
      <c r="C1136" s="83">
        <v>0</v>
      </c>
    </row>
    <row r="1137" ht="18.75" customHeight="1" spans="1:3">
      <c r="A1137" s="82">
        <v>2200108</v>
      </c>
      <c r="B1137" s="82" t="s">
        <v>1653</v>
      </c>
      <c r="C1137" s="83">
        <v>0</v>
      </c>
    </row>
    <row r="1138" ht="18.75" customHeight="1" spans="1:3">
      <c r="A1138" s="82">
        <v>2200109</v>
      </c>
      <c r="B1138" s="82" t="s">
        <v>1654</v>
      </c>
      <c r="C1138" s="83">
        <v>57</v>
      </c>
    </row>
    <row r="1139" ht="18.75" customHeight="1" spans="1:3">
      <c r="A1139" s="82">
        <v>2200112</v>
      </c>
      <c r="B1139" s="82" t="s">
        <v>1655</v>
      </c>
      <c r="C1139" s="83">
        <v>0</v>
      </c>
    </row>
    <row r="1140" ht="18.75" customHeight="1" spans="1:3">
      <c r="A1140" s="82">
        <v>2200113</v>
      </c>
      <c r="B1140" s="82" t="s">
        <v>1656</v>
      </c>
      <c r="C1140" s="83">
        <v>0</v>
      </c>
    </row>
    <row r="1141" ht="18.75" customHeight="1" spans="1:3">
      <c r="A1141" s="82">
        <v>2200114</v>
      </c>
      <c r="B1141" s="82" t="s">
        <v>1657</v>
      </c>
      <c r="C1141" s="83">
        <v>50</v>
      </c>
    </row>
    <row r="1142" ht="18.75" customHeight="1" spans="1:3">
      <c r="A1142" s="82">
        <v>2200115</v>
      </c>
      <c r="B1142" s="82" t="s">
        <v>1658</v>
      </c>
      <c r="C1142" s="83">
        <v>0</v>
      </c>
    </row>
    <row r="1143" ht="18.75" customHeight="1" spans="1:3">
      <c r="A1143" s="82">
        <v>2200116</v>
      </c>
      <c r="B1143" s="82" t="s">
        <v>1659</v>
      </c>
      <c r="C1143" s="83">
        <v>0</v>
      </c>
    </row>
    <row r="1144" ht="18.75" customHeight="1" spans="1:3">
      <c r="A1144" s="82">
        <v>2200119</v>
      </c>
      <c r="B1144" s="82" t="s">
        <v>1660</v>
      </c>
      <c r="C1144" s="83">
        <v>0</v>
      </c>
    </row>
    <row r="1145" ht="18.75" customHeight="1" spans="1:3">
      <c r="A1145" s="82">
        <v>2200120</v>
      </c>
      <c r="B1145" s="82" t="s">
        <v>1661</v>
      </c>
      <c r="C1145" s="83">
        <v>0</v>
      </c>
    </row>
    <row r="1146" ht="18.75" customHeight="1" spans="1:3">
      <c r="A1146" s="82">
        <v>2200121</v>
      </c>
      <c r="B1146" s="82" t="s">
        <v>1662</v>
      </c>
      <c r="C1146" s="83">
        <v>0</v>
      </c>
    </row>
    <row r="1147" ht="18.75" customHeight="1" spans="1:3">
      <c r="A1147" s="82">
        <v>2200122</v>
      </c>
      <c r="B1147" s="82" t="s">
        <v>1663</v>
      </c>
      <c r="C1147" s="83">
        <v>0</v>
      </c>
    </row>
    <row r="1148" ht="18.75" customHeight="1" spans="1:3">
      <c r="A1148" s="82">
        <v>2200123</v>
      </c>
      <c r="B1148" s="82" t="s">
        <v>1664</v>
      </c>
      <c r="C1148" s="83">
        <v>0</v>
      </c>
    </row>
    <row r="1149" ht="18.75" customHeight="1" spans="1:3">
      <c r="A1149" s="82">
        <v>2200124</v>
      </c>
      <c r="B1149" s="82" t="s">
        <v>1665</v>
      </c>
      <c r="C1149" s="83">
        <v>0</v>
      </c>
    </row>
    <row r="1150" ht="18.75" customHeight="1" spans="1:3">
      <c r="A1150" s="82">
        <v>2200125</v>
      </c>
      <c r="B1150" s="82" t="s">
        <v>1666</v>
      </c>
      <c r="C1150" s="83">
        <v>0</v>
      </c>
    </row>
    <row r="1151" ht="18.75" customHeight="1" spans="1:3">
      <c r="A1151" s="82">
        <v>2200126</v>
      </c>
      <c r="B1151" s="82" t="s">
        <v>1667</v>
      </c>
      <c r="C1151" s="83">
        <v>0</v>
      </c>
    </row>
    <row r="1152" ht="18.75" customHeight="1" spans="1:3">
      <c r="A1152" s="82">
        <v>2200127</v>
      </c>
      <c r="B1152" s="82" t="s">
        <v>1668</v>
      </c>
      <c r="C1152" s="83">
        <v>0</v>
      </c>
    </row>
    <row r="1153" ht="18.75" customHeight="1" spans="1:3">
      <c r="A1153" s="82">
        <v>2200128</v>
      </c>
      <c r="B1153" s="82" t="s">
        <v>1669</v>
      </c>
      <c r="C1153" s="83">
        <v>0</v>
      </c>
    </row>
    <row r="1154" ht="18.75" customHeight="1" spans="1:3">
      <c r="A1154" s="82">
        <v>2200129</v>
      </c>
      <c r="B1154" s="82" t="s">
        <v>1670</v>
      </c>
      <c r="C1154" s="83">
        <v>0</v>
      </c>
    </row>
    <row r="1155" ht="18.75" customHeight="1" spans="1:3">
      <c r="A1155" s="82">
        <v>2200150</v>
      </c>
      <c r="B1155" s="82" t="s">
        <v>820</v>
      </c>
      <c r="C1155" s="83">
        <v>0</v>
      </c>
    </row>
    <row r="1156" ht="18.75" customHeight="1" spans="1:3">
      <c r="A1156" s="82">
        <v>2200199</v>
      </c>
      <c r="B1156" s="82" t="s">
        <v>1671</v>
      </c>
      <c r="C1156" s="83">
        <v>3383</v>
      </c>
    </row>
    <row r="1157" ht="18.75" customHeight="1" spans="1:3">
      <c r="A1157" s="82">
        <v>22005</v>
      </c>
      <c r="B1157" s="116" t="s">
        <v>1672</v>
      </c>
      <c r="C1157" s="83">
        <f>SUM(C1158:C1171)</f>
        <v>135</v>
      </c>
    </row>
    <row r="1158" ht="18.75" customHeight="1" spans="1:3">
      <c r="A1158" s="82">
        <v>2200501</v>
      </c>
      <c r="B1158" s="82" t="s">
        <v>811</v>
      </c>
      <c r="C1158" s="83">
        <v>0</v>
      </c>
    </row>
    <row r="1159" ht="18.75" customHeight="1" spans="1:3">
      <c r="A1159" s="82">
        <v>2200502</v>
      </c>
      <c r="B1159" s="82" t="s">
        <v>812</v>
      </c>
      <c r="C1159" s="83">
        <v>0</v>
      </c>
    </row>
    <row r="1160" ht="18.75" customHeight="1" spans="1:3">
      <c r="A1160" s="82">
        <v>2200503</v>
      </c>
      <c r="B1160" s="82" t="s">
        <v>813</v>
      </c>
      <c r="C1160" s="83">
        <v>0</v>
      </c>
    </row>
    <row r="1161" ht="18.75" customHeight="1" spans="1:3">
      <c r="A1161" s="82">
        <v>2200504</v>
      </c>
      <c r="B1161" s="82" t="s">
        <v>1673</v>
      </c>
      <c r="C1161" s="83">
        <v>0</v>
      </c>
    </row>
    <row r="1162" ht="18.75" customHeight="1" spans="1:3">
      <c r="A1162" s="82">
        <v>2200506</v>
      </c>
      <c r="B1162" s="82" t="s">
        <v>1674</v>
      </c>
      <c r="C1162" s="83">
        <v>0</v>
      </c>
    </row>
    <row r="1163" ht="18.75" customHeight="1" spans="1:3">
      <c r="A1163" s="82">
        <v>2200507</v>
      </c>
      <c r="B1163" s="82" t="s">
        <v>1675</v>
      </c>
      <c r="C1163" s="83">
        <v>0</v>
      </c>
    </row>
    <row r="1164" ht="18.75" customHeight="1" spans="1:3">
      <c r="A1164" s="82">
        <v>2200508</v>
      </c>
      <c r="B1164" s="82" t="s">
        <v>1676</v>
      </c>
      <c r="C1164" s="83">
        <v>0</v>
      </c>
    </row>
    <row r="1165" ht="18.75" customHeight="1" spans="1:3">
      <c r="A1165" s="82">
        <v>2200509</v>
      </c>
      <c r="B1165" s="82" t="s">
        <v>1677</v>
      </c>
      <c r="C1165" s="83">
        <v>0</v>
      </c>
    </row>
    <row r="1166" ht="18.75" customHeight="1" spans="1:3">
      <c r="A1166" s="82">
        <v>2200510</v>
      </c>
      <c r="B1166" s="82" t="s">
        <v>1678</v>
      </c>
      <c r="C1166" s="83">
        <v>0</v>
      </c>
    </row>
    <row r="1167" ht="18.75" customHeight="1" spans="1:3">
      <c r="A1167" s="82">
        <v>2200511</v>
      </c>
      <c r="B1167" s="82" t="s">
        <v>1679</v>
      </c>
      <c r="C1167" s="83">
        <v>0</v>
      </c>
    </row>
    <row r="1168" ht="18.75" customHeight="1" spans="1:3">
      <c r="A1168" s="82">
        <v>2200512</v>
      </c>
      <c r="B1168" s="82" t="s">
        <v>1680</v>
      </c>
      <c r="C1168" s="83">
        <v>0</v>
      </c>
    </row>
    <row r="1169" ht="18.75" customHeight="1" spans="1:3">
      <c r="A1169" s="82">
        <v>2200513</v>
      </c>
      <c r="B1169" s="82" t="s">
        <v>1681</v>
      </c>
      <c r="C1169" s="83">
        <v>0</v>
      </c>
    </row>
    <row r="1170" ht="18.75" customHeight="1" spans="1:3">
      <c r="A1170" s="82">
        <v>2200514</v>
      </c>
      <c r="B1170" s="82" t="s">
        <v>1682</v>
      </c>
      <c r="C1170" s="83">
        <v>0</v>
      </c>
    </row>
    <row r="1171" ht="18.75" customHeight="1" spans="1:3">
      <c r="A1171" s="82">
        <v>2200599</v>
      </c>
      <c r="B1171" s="82" t="s">
        <v>1683</v>
      </c>
      <c r="C1171" s="83">
        <v>135</v>
      </c>
    </row>
    <row r="1172" ht="18.75" customHeight="1" spans="1:3">
      <c r="A1172" s="82">
        <v>22099</v>
      </c>
      <c r="B1172" s="116" t="s">
        <v>1684</v>
      </c>
      <c r="C1172" s="83">
        <f>C1173</f>
        <v>20</v>
      </c>
    </row>
    <row r="1173" ht="18.75" customHeight="1" spans="1:3">
      <c r="A1173" s="82">
        <v>2209999</v>
      </c>
      <c r="B1173" s="82" t="s">
        <v>1685</v>
      </c>
      <c r="C1173" s="83">
        <v>20</v>
      </c>
    </row>
    <row r="1174" ht="18.75" customHeight="1" spans="1:3">
      <c r="A1174" s="82">
        <v>221</v>
      </c>
      <c r="B1174" s="116" t="s">
        <v>793</v>
      </c>
      <c r="C1174" s="83">
        <f>SUM(C1175,C1186,C1190)</f>
        <v>4618</v>
      </c>
    </row>
    <row r="1175" ht="18.75" customHeight="1" spans="1:3">
      <c r="A1175" s="82">
        <v>22101</v>
      </c>
      <c r="B1175" s="116" t="s">
        <v>1686</v>
      </c>
      <c r="C1175" s="83">
        <f>SUM(C1176:C1185)</f>
        <v>4396</v>
      </c>
    </row>
    <row r="1176" ht="18.75" customHeight="1" spans="1:3">
      <c r="A1176" s="82">
        <v>2210101</v>
      </c>
      <c r="B1176" s="82" t="s">
        <v>1687</v>
      </c>
      <c r="C1176" s="83">
        <v>0</v>
      </c>
    </row>
    <row r="1177" ht="18.75" customHeight="1" spans="1:3">
      <c r="A1177" s="82">
        <v>2210102</v>
      </c>
      <c r="B1177" s="82" t="s">
        <v>1688</v>
      </c>
      <c r="C1177" s="83">
        <v>0</v>
      </c>
    </row>
    <row r="1178" ht="18.75" customHeight="1" spans="1:3">
      <c r="A1178" s="82">
        <v>2210103</v>
      </c>
      <c r="B1178" s="82" t="s">
        <v>1689</v>
      </c>
      <c r="C1178" s="83">
        <v>562</v>
      </c>
    </row>
    <row r="1179" ht="18.75" customHeight="1" spans="1:3">
      <c r="A1179" s="82">
        <v>2210104</v>
      </c>
      <c r="B1179" s="82" t="s">
        <v>1690</v>
      </c>
      <c r="C1179" s="83">
        <v>0</v>
      </c>
    </row>
    <row r="1180" ht="18.75" customHeight="1" spans="1:3">
      <c r="A1180" s="82">
        <v>2210105</v>
      </c>
      <c r="B1180" s="82" t="s">
        <v>1691</v>
      </c>
      <c r="C1180" s="83">
        <v>175</v>
      </c>
    </row>
    <row r="1181" ht="18.75" customHeight="1" spans="1:3">
      <c r="A1181" s="82">
        <v>2210106</v>
      </c>
      <c r="B1181" s="82" t="s">
        <v>1692</v>
      </c>
      <c r="C1181" s="83">
        <v>0</v>
      </c>
    </row>
    <row r="1182" ht="18.75" customHeight="1" spans="1:3">
      <c r="A1182" s="82">
        <v>2210107</v>
      </c>
      <c r="B1182" s="82" t="s">
        <v>1693</v>
      </c>
      <c r="C1182" s="83">
        <v>0</v>
      </c>
    </row>
    <row r="1183" ht="18.75" customHeight="1" spans="1:3">
      <c r="A1183" s="82">
        <v>2210108</v>
      </c>
      <c r="B1183" s="82" t="s">
        <v>1694</v>
      </c>
      <c r="C1183" s="83">
        <v>3432</v>
      </c>
    </row>
    <row r="1184" ht="18.75" customHeight="1" spans="1:3">
      <c r="A1184" s="82">
        <v>2210109</v>
      </c>
      <c r="B1184" s="82" t="s">
        <v>1695</v>
      </c>
      <c r="C1184" s="83">
        <v>0</v>
      </c>
    </row>
    <row r="1185" ht="18.75" customHeight="1" spans="1:3">
      <c r="A1185" s="82">
        <v>2210199</v>
      </c>
      <c r="B1185" s="82" t="s">
        <v>1696</v>
      </c>
      <c r="C1185" s="83">
        <v>227</v>
      </c>
    </row>
    <row r="1186" ht="18.75" customHeight="1" spans="1:3">
      <c r="A1186" s="82">
        <v>22102</v>
      </c>
      <c r="B1186" s="116" t="s">
        <v>1697</v>
      </c>
      <c r="C1186" s="83">
        <f>SUM(C1187:C1189)</f>
        <v>222</v>
      </c>
    </row>
    <row r="1187" ht="18.75" customHeight="1" spans="1:3">
      <c r="A1187" s="82">
        <v>2210201</v>
      </c>
      <c r="B1187" s="82" t="s">
        <v>1698</v>
      </c>
      <c r="C1187" s="83">
        <v>222</v>
      </c>
    </row>
    <row r="1188" ht="18.75" customHeight="1" spans="1:3">
      <c r="A1188" s="82">
        <v>2210202</v>
      </c>
      <c r="B1188" s="82" t="s">
        <v>1699</v>
      </c>
      <c r="C1188" s="83">
        <v>0</v>
      </c>
    </row>
    <row r="1189" ht="18.75" customHeight="1" spans="1:3">
      <c r="A1189" s="82">
        <v>2210203</v>
      </c>
      <c r="B1189" s="82" t="s">
        <v>1700</v>
      </c>
      <c r="C1189" s="83">
        <v>0</v>
      </c>
    </row>
    <row r="1190" ht="18.75" customHeight="1" spans="1:3">
      <c r="A1190" s="82">
        <v>22103</v>
      </c>
      <c r="B1190" s="116" t="s">
        <v>1701</v>
      </c>
      <c r="C1190" s="83">
        <f>SUM(C1191:C1193)</f>
        <v>0</v>
      </c>
    </row>
    <row r="1191" ht="18.75" customHeight="1" spans="1:3">
      <c r="A1191" s="82">
        <v>2210301</v>
      </c>
      <c r="B1191" s="82" t="s">
        <v>1702</v>
      </c>
      <c r="C1191" s="83">
        <v>0</v>
      </c>
    </row>
    <row r="1192" ht="18.75" customHeight="1" spans="1:3">
      <c r="A1192" s="82">
        <v>2210302</v>
      </c>
      <c r="B1192" s="82" t="s">
        <v>1703</v>
      </c>
      <c r="C1192" s="83">
        <v>0</v>
      </c>
    </row>
    <row r="1193" ht="18.75" customHeight="1" spans="1:3">
      <c r="A1193" s="82">
        <v>2210399</v>
      </c>
      <c r="B1193" s="82" t="s">
        <v>1704</v>
      </c>
      <c r="C1193" s="83">
        <v>0</v>
      </c>
    </row>
    <row r="1194" ht="18.75" customHeight="1" spans="1:3">
      <c r="A1194" s="82">
        <v>222</v>
      </c>
      <c r="B1194" s="116" t="s">
        <v>794</v>
      </c>
      <c r="C1194" s="83">
        <f>SUM(C1195,C1213,C1219,C1225)</f>
        <v>2725</v>
      </c>
    </row>
    <row r="1195" ht="18.75" customHeight="1" spans="1:3">
      <c r="A1195" s="82">
        <v>22201</v>
      </c>
      <c r="B1195" s="116" t="s">
        <v>1705</v>
      </c>
      <c r="C1195" s="83">
        <f>SUM(C1196:C1212)</f>
        <v>2718</v>
      </c>
    </row>
    <row r="1196" ht="18.75" customHeight="1" spans="1:3">
      <c r="A1196" s="82">
        <v>2220101</v>
      </c>
      <c r="B1196" s="82" t="s">
        <v>811</v>
      </c>
      <c r="C1196" s="83">
        <v>0</v>
      </c>
    </row>
    <row r="1197" ht="18.75" customHeight="1" spans="1:3">
      <c r="A1197" s="82">
        <v>2220102</v>
      </c>
      <c r="B1197" s="82" t="s">
        <v>812</v>
      </c>
      <c r="C1197" s="83">
        <v>0</v>
      </c>
    </row>
    <row r="1198" ht="18.75" customHeight="1" spans="1:3">
      <c r="A1198" s="82">
        <v>2220103</v>
      </c>
      <c r="B1198" s="82" t="s">
        <v>813</v>
      </c>
      <c r="C1198" s="83">
        <v>0</v>
      </c>
    </row>
    <row r="1199" ht="18.75" customHeight="1" spans="1:3">
      <c r="A1199" s="82">
        <v>2220104</v>
      </c>
      <c r="B1199" s="82" t="s">
        <v>1706</v>
      </c>
      <c r="C1199" s="83">
        <v>0</v>
      </c>
    </row>
    <row r="1200" ht="18.75" customHeight="1" spans="1:3">
      <c r="A1200" s="82">
        <v>2220105</v>
      </c>
      <c r="B1200" s="82" t="s">
        <v>1707</v>
      </c>
      <c r="C1200" s="83">
        <v>0</v>
      </c>
    </row>
    <row r="1201" ht="18.75" customHeight="1" spans="1:3">
      <c r="A1201" s="82">
        <v>2220106</v>
      </c>
      <c r="B1201" s="82" t="s">
        <v>1708</v>
      </c>
      <c r="C1201" s="83">
        <v>20</v>
      </c>
    </row>
    <row r="1202" ht="18.75" customHeight="1" spans="1:3">
      <c r="A1202" s="82">
        <v>2220107</v>
      </c>
      <c r="B1202" s="82" t="s">
        <v>1709</v>
      </c>
      <c r="C1202" s="83">
        <v>0</v>
      </c>
    </row>
    <row r="1203" ht="18.75" customHeight="1" spans="1:3">
      <c r="A1203" s="82">
        <v>2220112</v>
      </c>
      <c r="B1203" s="82" t="s">
        <v>1710</v>
      </c>
      <c r="C1203" s="83">
        <v>0</v>
      </c>
    </row>
    <row r="1204" ht="18.75" customHeight="1" spans="1:3">
      <c r="A1204" s="82">
        <v>2220113</v>
      </c>
      <c r="B1204" s="82" t="s">
        <v>1711</v>
      </c>
      <c r="C1204" s="83">
        <v>0</v>
      </c>
    </row>
    <row r="1205" ht="18.75" customHeight="1" spans="1:3">
      <c r="A1205" s="82">
        <v>2220114</v>
      </c>
      <c r="B1205" s="82" t="s">
        <v>1712</v>
      </c>
      <c r="C1205" s="83">
        <v>0</v>
      </c>
    </row>
    <row r="1206" ht="18.75" customHeight="1" spans="1:3">
      <c r="A1206" s="82">
        <v>2220115</v>
      </c>
      <c r="B1206" s="82" t="s">
        <v>1713</v>
      </c>
      <c r="C1206" s="83">
        <v>194</v>
      </c>
    </row>
    <row r="1207" ht="18.75" customHeight="1" spans="1:3">
      <c r="A1207" s="82">
        <v>2220118</v>
      </c>
      <c r="B1207" s="82" t="s">
        <v>1714</v>
      </c>
      <c r="C1207" s="83">
        <v>0</v>
      </c>
    </row>
    <row r="1208" ht="18.75" customHeight="1" spans="1:3">
      <c r="A1208" s="82">
        <v>2220119</v>
      </c>
      <c r="B1208" s="82" t="s">
        <v>1715</v>
      </c>
      <c r="C1208" s="83">
        <v>0</v>
      </c>
    </row>
    <row r="1209" ht="18.75" customHeight="1" spans="1:3">
      <c r="A1209" s="82">
        <v>2220120</v>
      </c>
      <c r="B1209" s="82" t="s">
        <v>1716</v>
      </c>
      <c r="C1209" s="83">
        <v>0</v>
      </c>
    </row>
    <row r="1210" ht="18.75" customHeight="1" spans="1:3">
      <c r="A1210" s="82">
        <v>2220121</v>
      </c>
      <c r="B1210" s="82" t="s">
        <v>1717</v>
      </c>
      <c r="C1210" s="83">
        <v>0</v>
      </c>
    </row>
    <row r="1211" ht="18.75" customHeight="1" spans="1:3">
      <c r="A1211" s="82">
        <v>2220150</v>
      </c>
      <c r="B1211" s="82" t="s">
        <v>820</v>
      </c>
      <c r="C1211" s="83">
        <v>0</v>
      </c>
    </row>
    <row r="1212" ht="18.75" customHeight="1" spans="1:3">
      <c r="A1212" s="82">
        <v>2220199</v>
      </c>
      <c r="B1212" s="82" t="s">
        <v>1718</v>
      </c>
      <c r="C1212" s="83">
        <v>2504</v>
      </c>
    </row>
    <row r="1213" ht="18.75" customHeight="1" spans="1:3">
      <c r="A1213" s="82">
        <v>22203</v>
      </c>
      <c r="B1213" s="116" t="s">
        <v>1719</v>
      </c>
      <c r="C1213" s="83">
        <f>SUM(C1214:C1218)</f>
        <v>0</v>
      </c>
    </row>
    <row r="1214" ht="18.75" customHeight="1" spans="1:3">
      <c r="A1214" s="82">
        <v>2220301</v>
      </c>
      <c r="B1214" s="82" t="s">
        <v>1720</v>
      </c>
      <c r="C1214" s="83">
        <v>0</v>
      </c>
    </row>
    <row r="1215" ht="18.75" customHeight="1" spans="1:3">
      <c r="A1215" s="82">
        <v>2220303</v>
      </c>
      <c r="B1215" s="82" t="s">
        <v>1721</v>
      </c>
      <c r="C1215" s="83">
        <v>0</v>
      </c>
    </row>
    <row r="1216" ht="18.75" customHeight="1" spans="1:3">
      <c r="A1216" s="82">
        <v>2220304</v>
      </c>
      <c r="B1216" s="82" t="s">
        <v>1722</v>
      </c>
      <c r="C1216" s="83">
        <v>0</v>
      </c>
    </row>
    <row r="1217" ht="18.75" customHeight="1" spans="1:3">
      <c r="A1217" s="82">
        <v>2220305</v>
      </c>
      <c r="B1217" s="82" t="s">
        <v>1723</v>
      </c>
      <c r="C1217" s="83">
        <v>0</v>
      </c>
    </row>
    <row r="1218" ht="18.75" customHeight="1" spans="1:3">
      <c r="A1218" s="82">
        <v>2220399</v>
      </c>
      <c r="B1218" s="82" t="s">
        <v>1724</v>
      </c>
      <c r="C1218" s="83">
        <v>0</v>
      </c>
    </row>
    <row r="1219" ht="18.75" customHeight="1" spans="1:3">
      <c r="A1219" s="82">
        <v>22204</v>
      </c>
      <c r="B1219" s="116" t="s">
        <v>1725</v>
      </c>
      <c r="C1219" s="83">
        <f>SUM(C1220:C1224)</f>
        <v>0</v>
      </c>
    </row>
    <row r="1220" ht="18.75" customHeight="1" spans="1:3">
      <c r="A1220" s="82">
        <v>2220401</v>
      </c>
      <c r="B1220" s="82" t="s">
        <v>1726</v>
      </c>
      <c r="C1220" s="83">
        <v>0</v>
      </c>
    </row>
    <row r="1221" ht="18.75" customHeight="1" spans="1:3">
      <c r="A1221" s="82">
        <v>2220402</v>
      </c>
      <c r="B1221" s="82" t="s">
        <v>1727</v>
      </c>
      <c r="C1221" s="83">
        <v>0</v>
      </c>
    </row>
    <row r="1222" ht="18.75" customHeight="1" spans="1:3">
      <c r="A1222" s="82">
        <v>2220403</v>
      </c>
      <c r="B1222" s="82" t="s">
        <v>1728</v>
      </c>
      <c r="C1222" s="83">
        <v>0</v>
      </c>
    </row>
    <row r="1223" ht="18.75" customHeight="1" spans="1:3">
      <c r="A1223" s="82">
        <v>2220404</v>
      </c>
      <c r="B1223" s="82" t="s">
        <v>1729</v>
      </c>
      <c r="C1223" s="83">
        <v>0</v>
      </c>
    </row>
    <row r="1224" ht="18.75" customHeight="1" spans="1:3">
      <c r="A1224" s="82">
        <v>2220499</v>
      </c>
      <c r="B1224" s="82" t="s">
        <v>1730</v>
      </c>
      <c r="C1224" s="83">
        <v>0</v>
      </c>
    </row>
    <row r="1225" ht="18.75" customHeight="1" spans="1:3">
      <c r="A1225" s="82">
        <v>22205</v>
      </c>
      <c r="B1225" s="116" t="s">
        <v>1731</v>
      </c>
      <c r="C1225" s="83">
        <f>SUM(C1226:C1237)</f>
        <v>7</v>
      </c>
    </row>
    <row r="1226" ht="18.75" customHeight="1" spans="1:3">
      <c r="A1226" s="82">
        <v>2220501</v>
      </c>
      <c r="B1226" s="82" t="s">
        <v>1732</v>
      </c>
      <c r="C1226" s="83">
        <v>0</v>
      </c>
    </row>
    <row r="1227" ht="18.75" customHeight="1" spans="1:3">
      <c r="A1227" s="82">
        <v>2220502</v>
      </c>
      <c r="B1227" s="82" t="s">
        <v>1733</v>
      </c>
      <c r="C1227" s="83">
        <v>0</v>
      </c>
    </row>
    <row r="1228" ht="18.75" customHeight="1" spans="1:3">
      <c r="A1228" s="82">
        <v>2220503</v>
      </c>
      <c r="B1228" s="82" t="s">
        <v>1734</v>
      </c>
      <c r="C1228" s="83">
        <v>7</v>
      </c>
    </row>
    <row r="1229" ht="18.75" customHeight="1" spans="1:3">
      <c r="A1229" s="82">
        <v>2220504</v>
      </c>
      <c r="B1229" s="82" t="s">
        <v>1735</v>
      </c>
      <c r="C1229" s="83">
        <v>0</v>
      </c>
    </row>
    <row r="1230" ht="18.75" customHeight="1" spans="1:3">
      <c r="A1230" s="82">
        <v>2220505</v>
      </c>
      <c r="B1230" s="82" t="s">
        <v>1736</v>
      </c>
      <c r="C1230" s="83">
        <v>0</v>
      </c>
    </row>
    <row r="1231" ht="18.75" customHeight="1" spans="1:3">
      <c r="A1231" s="82">
        <v>2220506</v>
      </c>
      <c r="B1231" s="82" t="s">
        <v>1737</v>
      </c>
      <c r="C1231" s="83">
        <v>0</v>
      </c>
    </row>
    <row r="1232" ht="18.75" customHeight="1" spans="1:3">
      <c r="A1232" s="82">
        <v>2220507</v>
      </c>
      <c r="B1232" s="82" t="s">
        <v>1738</v>
      </c>
      <c r="C1232" s="83">
        <v>0</v>
      </c>
    </row>
    <row r="1233" ht="18.75" customHeight="1" spans="1:3">
      <c r="A1233" s="82">
        <v>2220508</v>
      </c>
      <c r="B1233" s="82" t="s">
        <v>1739</v>
      </c>
      <c r="C1233" s="83">
        <v>0</v>
      </c>
    </row>
    <row r="1234" ht="18.75" customHeight="1" spans="1:3">
      <c r="A1234" s="82">
        <v>2220509</v>
      </c>
      <c r="B1234" s="82" t="s">
        <v>1740</v>
      </c>
      <c r="C1234" s="83">
        <v>0</v>
      </c>
    </row>
    <row r="1235" ht="18.75" customHeight="1" spans="1:3">
      <c r="A1235" s="82">
        <v>2220510</v>
      </c>
      <c r="B1235" s="82" t="s">
        <v>1741</v>
      </c>
      <c r="C1235" s="83">
        <v>0</v>
      </c>
    </row>
    <row r="1236" ht="18.75" customHeight="1" spans="1:3">
      <c r="A1236" s="82">
        <v>2220511</v>
      </c>
      <c r="B1236" s="82" t="s">
        <v>1742</v>
      </c>
      <c r="C1236" s="83">
        <v>0</v>
      </c>
    </row>
    <row r="1237" ht="18.75" customHeight="1" spans="1:3">
      <c r="A1237" s="82">
        <v>2220599</v>
      </c>
      <c r="B1237" s="82" t="s">
        <v>1743</v>
      </c>
      <c r="C1237" s="83">
        <v>0</v>
      </c>
    </row>
    <row r="1238" ht="18.75" customHeight="1" spans="1:3">
      <c r="A1238" s="82">
        <v>224</v>
      </c>
      <c r="B1238" s="116" t="s">
        <v>795</v>
      </c>
      <c r="C1238" s="83">
        <f>SUM(C1239,C1251,C1257,C1263,C1271,C1284,C1288,C1292)</f>
        <v>3220</v>
      </c>
    </row>
    <row r="1239" ht="18.75" customHeight="1" spans="1:3">
      <c r="A1239" s="82">
        <v>22401</v>
      </c>
      <c r="B1239" s="116" t="s">
        <v>1744</v>
      </c>
      <c r="C1239" s="83">
        <f>SUM(C1240:C1250)</f>
        <v>1243</v>
      </c>
    </row>
    <row r="1240" ht="18.75" customHeight="1" spans="1:3">
      <c r="A1240" s="82">
        <v>2240101</v>
      </c>
      <c r="B1240" s="82" t="s">
        <v>811</v>
      </c>
      <c r="C1240" s="83">
        <v>1051</v>
      </c>
    </row>
    <row r="1241" ht="18.75" customHeight="1" spans="1:3">
      <c r="A1241" s="82">
        <v>2240102</v>
      </c>
      <c r="B1241" s="82" t="s">
        <v>812</v>
      </c>
      <c r="C1241" s="83">
        <v>0</v>
      </c>
    </row>
    <row r="1242" ht="18.75" customHeight="1" spans="1:3">
      <c r="A1242" s="82">
        <v>2240103</v>
      </c>
      <c r="B1242" s="82" t="s">
        <v>813</v>
      </c>
      <c r="C1242" s="83">
        <v>0</v>
      </c>
    </row>
    <row r="1243" ht="18.75" customHeight="1" spans="1:3">
      <c r="A1243" s="82">
        <v>2240104</v>
      </c>
      <c r="B1243" s="82" t="s">
        <v>1745</v>
      </c>
      <c r="C1243" s="83">
        <v>0</v>
      </c>
    </row>
    <row r="1244" ht="18.75" customHeight="1" spans="1:3">
      <c r="A1244" s="82">
        <v>2240105</v>
      </c>
      <c r="B1244" s="82" t="s">
        <v>1746</v>
      </c>
      <c r="C1244" s="83">
        <v>0</v>
      </c>
    </row>
    <row r="1245" ht="18.75" customHeight="1" spans="1:3">
      <c r="A1245" s="82">
        <v>2240106</v>
      </c>
      <c r="B1245" s="82" t="s">
        <v>1747</v>
      </c>
      <c r="C1245" s="83">
        <v>0</v>
      </c>
    </row>
    <row r="1246" ht="18.75" customHeight="1" spans="1:3">
      <c r="A1246" s="82">
        <v>2240107</v>
      </c>
      <c r="B1246" s="82" t="s">
        <v>1748</v>
      </c>
      <c r="C1246" s="83">
        <v>0</v>
      </c>
    </row>
    <row r="1247" ht="18.75" customHeight="1" spans="1:3">
      <c r="A1247" s="82">
        <v>2240108</v>
      </c>
      <c r="B1247" s="82" t="s">
        <v>1749</v>
      </c>
      <c r="C1247" s="83">
        <v>0</v>
      </c>
    </row>
    <row r="1248" ht="18.75" customHeight="1" spans="1:3">
      <c r="A1248" s="82">
        <v>2240109</v>
      </c>
      <c r="B1248" s="82" t="s">
        <v>1750</v>
      </c>
      <c r="C1248" s="83">
        <v>0</v>
      </c>
    </row>
    <row r="1249" ht="18.75" customHeight="1" spans="1:3">
      <c r="A1249" s="82">
        <v>2240150</v>
      </c>
      <c r="B1249" s="82" t="s">
        <v>820</v>
      </c>
      <c r="C1249" s="83">
        <v>0</v>
      </c>
    </row>
    <row r="1250" ht="18.75" customHeight="1" spans="1:3">
      <c r="A1250" s="82">
        <v>2240199</v>
      </c>
      <c r="B1250" s="82" t="s">
        <v>1751</v>
      </c>
      <c r="C1250" s="83">
        <v>192</v>
      </c>
    </row>
    <row r="1251" ht="18.75" customHeight="1" spans="1:3">
      <c r="A1251" s="82">
        <v>22402</v>
      </c>
      <c r="B1251" s="116" t="s">
        <v>1752</v>
      </c>
      <c r="C1251" s="83">
        <f>SUM(C1252:C1256)</f>
        <v>1050</v>
      </c>
    </row>
    <row r="1252" ht="18.75" customHeight="1" spans="1:3">
      <c r="A1252" s="82">
        <v>2240201</v>
      </c>
      <c r="B1252" s="82" t="s">
        <v>811</v>
      </c>
      <c r="C1252" s="83">
        <v>0</v>
      </c>
    </row>
    <row r="1253" ht="18.75" customHeight="1" spans="1:3">
      <c r="A1253" s="82">
        <v>2240202</v>
      </c>
      <c r="B1253" s="82" t="s">
        <v>812</v>
      </c>
      <c r="C1253" s="83">
        <v>0</v>
      </c>
    </row>
    <row r="1254" ht="18.75" customHeight="1" spans="1:3">
      <c r="A1254" s="82">
        <v>2240203</v>
      </c>
      <c r="B1254" s="82" t="s">
        <v>813</v>
      </c>
      <c r="C1254" s="83">
        <v>0</v>
      </c>
    </row>
    <row r="1255" ht="18.75" customHeight="1" spans="1:3">
      <c r="A1255" s="82">
        <v>2240204</v>
      </c>
      <c r="B1255" s="82" t="s">
        <v>1753</v>
      </c>
      <c r="C1255" s="83">
        <v>1015</v>
      </c>
    </row>
    <row r="1256" ht="18.75" customHeight="1" spans="1:3">
      <c r="A1256" s="82">
        <v>2240299</v>
      </c>
      <c r="B1256" s="82" t="s">
        <v>1754</v>
      </c>
      <c r="C1256" s="83">
        <v>35</v>
      </c>
    </row>
    <row r="1257" ht="18.75" customHeight="1" spans="1:3">
      <c r="A1257" s="82">
        <v>22403</v>
      </c>
      <c r="B1257" s="116" t="s">
        <v>1755</v>
      </c>
      <c r="C1257" s="83">
        <f>SUM(C1258:C1262)</f>
        <v>35</v>
      </c>
    </row>
    <row r="1258" ht="18.75" customHeight="1" spans="1:3">
      <c r="A1258" s="82">
        <v>2240301</v>
      </c>
      <c r="B1258" s="82" t="s">
        <v>811</v>
      </c>
      <c r="C1258" s="83">
        <v>0</v>
      </c>
    </row>
    <row r="1259" ht="18.75" customHeight="1" spans="1:3">
      <c r="A1259" s="82">
        <v>2240302</v>
      </c>
      <c r="B1259" s="82" t="s">
        <v>812</v>
      </c>
      <c r="C1259" s="83">
        <v>0</v>
      </c>
    </row>
    <row r="1260" ht="18.75" customHeight="1" spans="1:3">
      <c r="A1260" s="82">
        <v>2240303</v>
      </c>
      <c r="B1260" s="82" t="s">
        <v>813</v>
      </c>
      <c r="C1260" s="83">
        <v>0</v>
      </c>
    </row>
    <row r="1261" ht="18.75" customHeight="1" spans="1:3">
      <c r="A1261" s="82">
        <v>2240304</v>
      </c>
      <c r="B1261" s="82" t="s">
        <v>1756</v>
      </c>
      <c r="C1261" s="83">
        <v>35</v>
      </c>
    </row>
    <row r="1262" ht="18.75" customHeight="1" spans="1:3">
      <c r="A1262" s="82">
        <v>2240399</v>
      </c>
      <c r="B1262" s="82" t="s">
        <v>1757</v>
      </c>
      <c r="C1262" s="83">
        <v>0</v>
      </c>
    </row>
    <row r="1263" ht="18.75" customHeight="1" spans="1:3">
      <c r="A1263" s="82">
        <v>22404</v>
      </c>
      <c r="B1263" s="116" t="s">
        <v>1758</v>
      </c>
      <c r="C1263" s="83">
        <f>SUM(C1264:C1270)</f>
        <v>0</v>
      </c>
    </row>
    <row r="1264" ht="18.75" customHeight="1" spans="1:3">
      <c r="A1264" s="82">
        <v>2240401</v>
      </c>
      <c r="B1264" s="82" t="s">
        <v>811</v>
      </c>
      <c r="C1264" s="83">
        <v>0</v>
      </c>
    </row>
    <row r="1265" ht="18.75" customHeight="1" spans="1:3">
      <c r="A1265" s="82">
        <v>2240402</v>
      </c>
      <c r="B1265" s="82" t="s">
        <v>812</v>
      </c>
      <c r="C1265" s="83">
        <v>0</v>
      </c>
    </row>
    <row r="1266" ht="18.75" customHeight="1" spans="1:3">
      <c r="A1266" s="82">
        <v>2240403</v>
      </c>
      <c r="B1266" s="82" t="s">
        <v>813</v>
      </c>
      <c r="C1266" s="83">
        <v>0</v>
      </c>
    </row>
    <row r="1267" ht="18.75" customHeight="1" spans="1:3">
      <c r="A1267" s="82">
        <v>2240404</v>
      </c>
      <c r="B1267" s="82" t="s">
        <v>1759</v>
      </c>
      <c r="C1267" s="83">
        <v>0</v>
      </c>
    </row>
    <row r="1268" ht="18.75" customHeight="1" spans="1:3">
      <c r="A1268" s="82">
        <v>2240405</v>
      </c>
      <c r="B1268" s="82" t="s">
        <v>1760</v>
      </c>
      <c r="C1268" s="83">
        <v>0</v>
      </c>
    </row>
    <row r="1269" ht="18.75" customHeight="1" spans="1:3">
      <c r="A1269" s="82">
        <v>2240450</v>
      </c>
      <c r="B1269" s="82" t="s">
        <v>820</v>
      </c>
      <c r="C1269" s="83">
        <v>0</v>
      </c>
    </row>
    <row r="1270" ht="18.75" customHeight="1" spans="1:3">
      <c r="A1270" s="82">
        <v>2240499</v>
      </c>
      <c r="B1270" s="82" t="s">
        <v>1761</v>
      </c>
      <c r="C1270" s="83">
        <v>0</v>
      </c>
    </row>
    <row r="1271" ht="18.75" customHeight="1" spans="1:3">
      <c r="A1271" s="82">
        <v>22405</v>
      </c>
      <c r="B1271" s="116" t="s">
        <v>1762</v>
      </c>
      <c r="C1271" s="83">
        <f>SUM(C1272:C1283)</f>
        <v>1</v>
      </c>
    </row>
    <row r="1272" ht="18.75" customHeight="1" spans="1:3">
      <c r="A1272" s="82">
        <v>2240501</v>
      </c>
      <c r="B1272" s="82" t="s">
        <v>811</v>
      </c>
      <c r="C1272" s="83">
        <v>0</v>
      </c>
    </row>
    <row r="1273" ht="18.75" customHeight="1" spans="1:3">
      <c r="A1273" s="82">
        <v>2240502</v>
      </c>
      <c r="B1273" s="82" t="s">
        <v>812</v>
      </c>
      <c r="C1273" s="83">
        <v>0</v>
      </c>
    </row>
    <row r="1274" ht="18.75" customHeight="1" spans="1:3">
      <c r="A1274" s="82">
        <v>2240503</v>
      </c>
      <c r="B1274" s="82" t="s">
        <v>813</v>
      </c>
      <c r="C1274" s="83">
        <v>0</v>
      </c>
    </row>
    <row r="1275" ht="18.75" customHeight="1" spans="1:3">
      <c r="A1275" s="82">
        <v>2240504</v>
      </c>
      <c r="B1275" s="82" t="s">
        <v>1763</v>
      </c>
      <c r="C1275" s="83">
        <v>1</v>
      </c>
    </row>
    <row r="1276" ht="18.75" customHeight="1" spans="1:3">
      <c r="A1276" s="82">
        <v>2240505</v>
      </c>
      <c r="B1276" s="82" t="s">
        <v>1764</v>
      </c>
      <c r="C1276" s="83">
        <v>0</v>
      </c>
    </row>
    <row r="1277" ht="18.75" customHeight="1" spans="1:3">
      <c r="A1277" s="82">
        <v>2240506</v>
      </c>
      <c r="B1277" s="82" t="s">
        <v>1765</v>
      </c>
      <c r="C1277" s="83">
        <v>0</v>
      </c>
    </row>
    <row r="1278" ht="18.75" customHeight="1" spans="1:3">
      <c r="A1278" s="82">
        <v>2240507</v>
      </c>
      <c r="B1278" s="82" t="s">
        <v>1766</v>
      </c>
      <c r="C1278" s="83">
        <v>0</v>
      </c>
    </row>
    <row r="1279" ht="18.75" customHeight="1" spans="1:3">
      <c r="A1279" s="82">
        <v>2240508</v>
      </c>
      <c r="B1279" s="82" t="s">
        <v>1767</v>
      </c>
      <c r="C1279" s="83">
        <v>0</v>
      </c>
    </row>
    <row r="1280" ht="18.75" customHeight="1" spans="1:3">
      <c r="A1280" s="82">
        <v>2240509</v>
      </c>
      <c r="B1280" s="82" t="s">
        <v>1768</v>
      </c>
      <c r="C1280" s="83">
        <v>0</v>
      </c>
    </row>
    <row r="1281" ht="18.75" customHeight="1" spans="1:3">
      <c r="A1281" s="82">
        <v>2240510</v>
      </c>
      <c r="B1281" s="82" t="s">
        <v>1769</v>
      </c>
      <c r="C1281" s="83">
        <v>0</v>
      </c>
    </row>
    <row r="1282" ht="18.75" customHeight="1" spans="1:3">
      <c r="A1282" s="82">
        <v>2240550</v>
      </c>
      <c r="B1282" s="82" t="s">
        <v>1770</v>
      </c>
      <c r="C1282" s="83">
        <v>0</v>
      </c>
    </row>
    <row r="1283" ht="18.75" customHeight="1" spans="1:3">
      <c r="A1283" s="82">
        <v>2240599</v>
      </c>
      <c r="B1283" s="82" t="s">
        <v>1771</v>
      </c>
      <c r="C1283" s="83">
        <v>0</v>
      </c>
    </row>
    <row r="1284" ht="18.75" customHeight="1" spans="1:3">
      <c r="A1284" s="82">
        <v>22406</v>
      </c>
      <c r="B1284" s="116" t="s">
        <v>1772</v>
      </c>
      <c r="C1284" s="83">
        <f>SUM(C1285:C1287)</f>
        <v>291</v>
      </c>
    </row>
    <row r="1285" ht="18.75" customHeight="1" spans="1:3">
      <c r="A1285" s="82">
        <v>2240601</v>
      </c>
      <c r="B1285" s="82" t="s">
        <v>1773</v>
      </c>
      <c r="C1285" s="83">
        <v>291</v>
      </c>
    </row>
    <row r="1286" ht="18.75" customHeight="1" spans="1:3">
      <c r="A1286" s="82">
        <v>2240602</v>
      </c>
      <c r="B1286" s="82" t="s">
        <v>1774</v>
      </c>
      <c r="C1286" s="83">
        <v>0</v>
      </c>
    </row>
    <row r="1287" ht="18.75" customHeight="1" spans="1:3">
      <c r="A1287" s="82">
        <v>2240699</v>
      </c>
      <c r="B1287" s="82" t="s">
        <v>1775</v>
      </c>
      <c r="C1287" s="83">
        <v>0</v>
      </c>
    </row>
    <row r="1288" ht="18.75" customHeight="1" spans="1:3">
      <c r="A1288" s="82">
        <v>22407</v>
      </c>
      <c r="B1288" s="116" t="s">
        <v>1776</v>
      </c>
      <c r="C1288" s="91">
        <f>SUM(C1289:C1291)</f>
        <v>390</v>
      </c>
    </row>
    <row r="1289" ht="18.75" customHeight="1" spans="1:3">
      <c r="A1289" s="82">
        <v>2240703</v>
      </c>
      <c r="B1289" s="82" t="s">
        <v>1777</v>
      </c>
      <c r="C1289" s="83">
        <v>390</v>
      </c>
    </row>
    <row r="1290" ht="18.75" customHeight="1" spans="1:3">
      <c r="A1290" s="82">
        <v>2240704</v>
      </c>
      <c r="B1290" s="82" t="s">
        <v>1778</v>
      </c>
      <c r="C1290" s="83">
        <v>0</v>
      </c>
    </row>
    <row r="1291" ht="18.75" customHeight="1" spans="1:3">
      <c r="A1291" s="82">
        <v>2240799</v>
      </c>
      <c r="B1291" s="82" t="s">
        <v>1779</v>
      </c>
      <c r="C1291" s="83">
        <v>0</v>
      </c>
    </row>
    <row r="1292" ht="18.75" customHeight="1" spans="1:3">
      <c r="A1292" s="82">
        <v>22499</v>
      </c>
      <c r="B1292" s="116" t="s">
        <v>1780</v>
      </c>
      <c r="C1292" s="83">
        <f>C1293</f>
        <v>210</v>
      </c>
    </row>
    <row r="1293" ht="18.75" customHeight="1" spans="1:3">
      <c r="A1293" s="82">
        <v>2249999</v>
      </c>
      <c r="B1293" s="82" t="s">
        <v>1781</v>
      </c>
      <c r="C1293" s="83">
        <v>210</v>
      </c>
    </row>
    <row r="1294" ht="18.75" customHeight="1" spans="1:3">
      <c r="A1294" s="82">
        <v>229</v>
      </c>
      <c r="B1294" s="116" t="s">
        <v>796</v>
      </c>
      <c r="C1294" s="83">
        <v>9688</v>
      </c>
    </row>
    <row r="1295" ht="18.75" customHeight="1" spans="1:3">
      <c r="A1295" s="82">
        <v>22999</v>
      </c>
      <c r="B1295" s="116" t="s">
        <v>1782</v>
      </c>
      <c r="C1295" s="83">
        <v>9688</v>
      </c>
    </row>
    <row r="1296" ht="18.75" customHeight="1" spans="1:3">
      <c r="A1296" s="82">
        <v>2299999</v>
      </c>
      <c r="B1296" s="82" t="s">
        <v>1783</v>
      </c>
      <c r="C1296" s="83">
        <v>9688</v>
      </c>
    </row>
  </sheetData>
  <mergeCells count="2">
    <mergeCell ref="A1:C1"/>
    <mergeCell ref="A2:C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C70"/>
  <sheetViews>
    <sheetView topLeftCell="A54" workbookViewId="0">
      <selection activeCell="C63" sqref="C63"/>
    </sheetView>
  </sheetViews>
  <sheetFormatPr defaultColWidth="9" defaultRowHeight="14.25" outlineLevelCol="2"/>
  <cols>
    <col min="1" max="1" width="16.375" customWidth="1"/>
    <col min="2" max="2" width="45.625" customWidth="1"/>
    <col min="3" max="3" width="37" customWidth="1"/>
  </cols>
  <sheetData>
    <row r="1" ht="22.5" spans="1:3">
      <c r="A1" s="79" t="s">
        <v>1784</v>
      </c>
      <c r="B1" s="79"/>
      <c r="C1" s="79"/>
    </row>
    <row r="2" ht="17.25" customHeight="1" spans="1:3">
      <c r="A2" s="114"/>
      <c r="B2" s="114"/>
      <c r="C2" s="115" t="s">
        <v>25</v>
      </c>
    </row>
    <row r="3" s="129" customFormat="1" spans="1:3">
      <c r="A3" s="90" t="s">
        <v>107</v>
      </c>
      <c r="B3" s="130" t="s">
        <v>108</v>
      </c>
      <c r="C3" s="90" t="s">
        <v>774</v>
      </c>
    </row>
    <row r="4" s="129" customFormat="1" ht="36" customHeight="1" spans="1:3">
      <c r="A4" s="90"/>
      <c r="B4" s="130"/>
      <c r="C4" s="90"/>
    </row>
    <row r="5" ht="24.75" customHeight="1" spans="1:3">
      <c r="A5" s="82"/>
      <c r="B5" s="81" t="s">
        <v>1785</v>
      </c>
      <c r="C5" s="100">
        <v>290372</v>
      </c>
    </row>
    <row r="6" ht="24.75" customHeight="1" spans="1:3">
      <c r="A6" s="82">
        <v>501</v>
      </c>
      <c r="B6" s="116" t="s">
        <v>1786</v>
      </c>
      <c r="C6" s="83">
        <v>89108</v>
      </c>
    </row>
    <row r="7" ht="24.75" customHeight="1" spans="1:3">
      <c r="A7" s="82">
        <v>50101</v>
      </c>
      <c r="B7" s="82" t="s">
        <v>1787</v>
      </c>
      <c r="C7" s="83">
        <v>48620</v>
      </c>
    </row>
    <row r="8" ht="24.75" customHeight="1" spans="1:3">
      <c r="A8" s="82">
        <v>50102</v>
      </c>
      <c r="B8" s="82" t="s">
        <v>1788</v>
      </c>
      <c r="C8" s="83">
        <v>15040</v>
      </c>
    </row>
    <row r="9" ht="24.75" customHeight="1" spans="1:3">
      <c r="A9" s="82">
        <v>50103</v>
      </c>
      <c r="B9" s="82" t="s">
        <v>1789</v>
      </c>
      <c r="C9" s="83">
        <v>6418</v>
      </c>
    </row>
    <row r="10" ht="24.75" customHeight="1" spans="1:3">
      <c r="A10" s="82">
        <v>50199</v>
      </c>
      <c r="B10" s="82" t="s">
        <v>1790</v>
      </c>
      <c r="C10" s="83">
        <v>19030</v>
      </c>
    </row>
    <row r="11" ht="24.75" customHeight="1" spans="1:3">
      <c r="A11" s="82">
        <v>502</v>
      </c>
      <c r="B11" s="116" t="s">
        <v>1791</v>
      </c>
      <c r="C11" s="83">
        <v>55511</v>
      </c>
    </row>
    <row r="12" ht="24.75" customHeight="1" spans="1:3">
      <c r="A12" s="82">
        <v>50201</v>
      </c>
      <c r="B12" s="82" t="s">
        <v>1792</v>
      </c>
      <c r="C12" s="83">
        <v>8923</v>
      </c>
    </row>
    <row r="13" ht="24.75" customHeight="1" spans="1:3">
      <c r="A13" s="82">
        <v>50202</v>
      </c>
      <c r="B13" s="82" t="s">
        <v>1793</v>
      </c>
      <c r="C13" s="83">
        <v>573</v>
      </c>
    </row>
    <row r="14" ht="24.75" customHeight="1" spans="1:3">
      <c r="A14" s="82">
        <v>50203</v>
      </c>
      <c r="B14" s="82" t="s">
        <v>1794</v>
      </c>
      <c r="C14" s="83">
        <v>701</v>
      </c>
    </row>
    <row r="15" ht="24.75" customHeight="1" spans="1:3">
      <c r="A15" s="82">
        <v>50204</v>
      </c>
      <c r="B15" s="82" t="s">
        <v>1795</v>
      </c>
      <c r="C15" s="83">
        <v>290</v>
      </c>
    </row>
    <row r="16" ht="24.75" customHeight="1" spans="1:3">
      <c r="A16" s="82">
        <v>50205</v>
      </c>
      <c r="B16" s="82" t="s">
        <v>1796</v>
      </c>
      <c r="C16" s="83">
        <v>2623</v>
      </c>
    </row>
    <row r="17" ht="24.75" customHeight="1" spans="1:3">
      <c r="A17" s="82">
        <v>50206</v>
      </c>
      <c r="B17" s="82" t="s">
        <v>1797</v>
      </c>
      <c r="C17" s="83">
        <v>632</v>
      </c>
    </row>
    <row r="18" ht="24.75" customHeight="1" spans="1:3">
      <c r="A18" s="82">
        <v>50207</v>
      </c>
      <c r="B18" s="82" t="s">
        <v>1798</v>
      </c>
      <c r="C18" s="83">
        <v>0</v>
      </c>
    </row>
    <row r="19" ht="24.75" customHeight="1" spans="1:3">
      <c r="A19" s="82">
        <v>50208</v>
      </c>
      <c r="B19" s="82" t="s">
        <v>1799</v>
      </c>
      <c r="C19" s="83">
        <v>1335</v>
      </c>
    </row>
    <row r="20" ht="24.75" customHeight="1" spans="1:3">
      <c r="A20" s="82">
        <v>50209</v>
      </c>
      <c r="B20" s="82" t="s">
        <v>1800</v>
      </c>
      <c r="C20" s="83">
        <v>672</v>
      </c>
    </row>
    <row r="21" ht="24.75" customHeight="1" spans="1:3">
      <c r="A21" s="82">
        <v>50299</v>
      </c>
      <c r="B21" s="82" t="s">
        <v>1801</v>
      </c>
      <c r="C21" s="83">
        <v>39762</v>
      </c>
    </row>
    <row r="22" ht="24.75" customHeight="1" spans="1:3">
      <c r="A22" s="82">
        <v>503</v>
      </c>
      <c r="B22" s="116" t="s">
        <v>1802</v>
      </c>
      <c r="C22" s="83">
        <v>0</v>
      </c>
    </row>
    <row r="23" ht="24.75" customHeight="1" spans="1:3">
      <c r="A23" s="82">
        <v>50301</v>
      </c>
      <c r="B23" s="82" t="s">
        <v>1803</v>
      </c>
      <c r="C23" s="83">
        <v>0</v>
      </c>
    </row>
    <row r="24" ht="24.75" customHeight="1" spans="1:3">
      <c r="A24" s="82">
        <v>50302</v>
      </c>
      <c r="B24" s="82" t="s">
        <v>1804</v>
      </c>
      <c r="C24" s="83">
        <v>0</v>
      </c>
    </row>
    <row r="25" ht="24.75" customHeight="1" spans="1:3">
      <c r="A25" s="82">
        <v>50303</v>
      </c>
      <c r="B25" s="82" t="s">
        <v>1805</v>
      </c>
      <c r="C25" s="83">
        <v>0</v>
      </c>
    </row>
    <row r="26" ht="24.75" customHeight="1" spans="1:3">
      <c r="A26" s="82">
        <v>50305</v>
      </c>
      <c r="B26" s="82" t="s">
        <v>1806</v>
      </c>
      <c r="C26" s="83">
        <v>0</v>
      </c>
    </row>
    <row r="27" ht="24.75" customHeight="1" spans="1:3">
      <c r="A27" s="82">
        <v>50306</v>
      </c>
      <c r="B27" s="82" t="s">
        <v>1807</v>
      </c>
      <c r="C27" s="83">
        <v>0</v>
      </c>
    </row>
    <row r="28" ht="24.75" customHeight="1" spans="1:3">
      <c r="A28" s="82">
        <v>50307</v>
      </c>
      <c r="B28" s="82" t="s">
        <v>1808</v>
      </c>
      <c r="C28" s="83">
        <v>0</v>
      </c>
    </row>
    <row r="29" ht="24.75" customHeight="1" spans="1:3">
      <c r="A29" s="82">
        <v>50399</v>
      </c>
      <c r="B29" s="82" t="s">
        <v>1809</v>
      </c>
      <c r="C29" s="83">
        <v>0</v>
      </c>
    </row>
    <row r="30" ht="24.75" customHeight="1" spans="1:3">
      <c r="A30" s="82">
        <v>504</v>
      </c>
      <c r="B30" s="116" t="s">
        <v>1810</v>
      </c>
      <c r="C30" s="83">
        <v>0</v>
      </c>
    </row>
    <row r="31" ht="24.75" customHeight="1" spans="1:3">
      <c r="A31" s="82">
        <v>50401</v>
      </c>
      <c r="B31" s="82" t="s">
        <v>1803</v>
      </c>
      <c r="C31" s="83">
        <v>0</v>
      </c>
    </row>
    <row r="32" ht="24.75" customHeight="1" spans="1:3">
      <c r="A32" s="82">
        <v>50402</v>
      </c>
      <c r="B32" s="82" t="s">
        <v>1804</v>
      </c>
      <c r="C32" s="83">
        <v>0</v>
      </c>
    </row>
    <row r="33" ht="24.75" customHeight="1" spans="1:3">
      <c r="A33" s="82">
        <v>50403</v>
      </c>
      <c r="B33" s="82" t="s">
        <v>1805</v>
      </c>
      <c r="C33" s="83">
        <v>0</v>
      </c>
    </row>
    <row r="34" ht="24.75" customHeight="1" spans="1:3">
      <c r="A34" s="82">
        <v>50404</v>
      </c>
      <c r="B34" s="82" t="s">
        <v>1807</v>
      </c>
      <c r="C34" s="83">
        <v>0</v>
      </c>
    </row>
    <row r="35" ht="24.75" customHeight="1" spans="1:3">
      <c r="A35" s="82">
        <v>50405</v>
      </c>
      <c r="B35" s="82" t="s">
        <v>1808</v>
      </c>
      <c r="C35" s="83">
        <v>0</v>
      </c>
    </row>
    <row r="36" ht="24.75" customHeight="1" spans="1:3">
      <c r="A36" s="82">
        <v>50499</v>
      </c>
      <c r="B36" s="82" t="s">
        <v>1809</v>
      </c>
      <c r="C36" s="83">
        <v>0</v>
      </c>
    </row>
    <row r="37" ht="24.75" customHeight="1" spans="1:3">
      <c r="A37" s="82">
        <v>505</v>
      </c>
      <c r="B37" s="116" t="s">
        <v>1811</v>
      </c>
      <c r="C37" s="83">
        <v>103124</v>
      </c>
    </row>
    <row r="38" ht="24.75" customHeight="1" spans="1:3">
      <c r="A38" s="82">
        <v>50501</v>
      </c>
      <c r="B38" s="82" t="s">
        <v>1812</v>
      </c>
      <c r="C38" s="83">
        <v>70210</v>
      </c>
    </row>
    <row r="39" ht="24.75" customHeight="1" spans="1:3">
      <c r="A39" s="82">
        <v>50502</v>
      </c>
      <c r="B39" s="82" t="s">
        <v>1813</v>
      </c>
      <c r="C39" s="83">
        <v>16807</v>
      </c>
    </row>
    <row r="40" ht="24.75" customHeight="1" spans="1:3">
      <c r="A40" s="82">
        <v>50599</v>
      </c>
      <c r="B40" s="82" t="s">
        <v>1814</v>
      </c>
      <c r="C40" s="83">
        <v>16107</v>
      </c>
    </row>
    <row r="41" ht="24.75" customHeight="1" spans="1:3">
      <c r="A41" s="82">
        <v>506</v>
      </c>
      <c r="B41" s="116" t="s">
        <v>1815</v>
      </c>
      <c r="C41" s="83">
        <v>0</v>
      </c>
    </row>
    <row r="42" ht="24.75" customHeight="1" spans="1:3">
      <c r="A42" s="82">
        <v>50601</v>
      </c>
      <c r="B42" s="82" t="s">
        <v>1816</v>
      </c>
      <c r="C42" s="83">
        <v>0</v>
      </c>
    </row>
    <row r="43" ht="24.75" customHeight="1" spans="1:3">
      <c r="A43" s="82">
        <v>50602</v>
      </c>
      <c r="B43" s="82" t="s">
        <v>1817</v>
      </c>
      <c r="C43" s="83">
        <v>0</v>
      </c>
    </row>
    <row r="44" ht="24.75" customHeight="1" spans="1:3">
      <c r="A44" s="82">
        <v>507</v>
      </c>
      <c r="B44" s="116" t="s">
        <v>1818</v>
      </c>
      <c r="C44" s="83">
        <v>0</v>
      </c>
    </row>
    <row r="45" ht="24.75" customHeight="1" spans="1:3">
      <c r="A45" s="82">
        <v>50701</v>
      </c>
      <c r="B45" s="82" t="s">
        <v>1819</v>
      </c>
      <c r="C45" s="83">
        <v>0</v>
      </c>
    </row>
    <row r="46" ht="24.75" customHeight="1" spans="1:3">
      <c r="A46" s="82">
        <v>50702</v>
      </c>
      <c r="B46" s="82" t="s">
        <v>1820</v>
      </c>
      <c r="C46" s="83">
        <v>0</v>
      </c>
    </row>
    <row r="47" ht="24.75" customHeight="1" spans="1:3">
      <c r="A47" s="82">
        <v>50799</v>
      </c>
      <c r="B47" s="82" t="s">
        <v>1821</v>
      </c>
      <c r="C47" s="83">
        <v>0</v>
      </c>
    </row>
    <row r="48" ht="24.75" customHeight="1" spans="1:3">
      <c r="A48" s="82">
        <v>508</v>
      </c>
      <c r="B48" s="116" t="s">
        <v>1822</v>
      </c>
      <c r="C48" s="83">
        <v>0</v>
      </c>
    </row>
    <row r="49" ht="24.75" customHeight="1" spans="1:3">
      <c r="A49" s="82">
        <v>50801</v>
      </c>
      <c r="B49" s="82" t="s">
        <v>1823</v>
      </c>
      <c r="C49" s="131">
        <v>0</v>
      </c>
    </row>
    <row r="50" ht="24.75" customHeight="1" spans="1:3">
      <c r="A50" s="82">
        <v>50802</v>
      </c>
      <c r="B50" s="82" t="s">
        <v>1824</v>
      </c>
      <c r="C50" s="83">
        <v>0</v>
      </c>
    </row>
    <row r="51" ht="24.75" customHeight="1" spans="1:3">
      <c r="A51" s="82">
        <v>509</v>
      </c>
      <c r="B51" s="116" t="s">
        <v>1825</v>
      </c>
      <c r="C51" s="83">
        <v>34154</v>
      </c>
    </row>
    <row r="52" ht="24.75" customHeight="1" spans="1:3">
      <c r="A52" s="82">
        <v>50901</v>
      </c>
      <c r="B52" s="82" t="s">
        <v>1826</v>
      </c>
      <c r="C52" s="83">
        <v>0</v>
      </c>
    </row>
    <row r="53" ht="24.75" customHeight="1" spans="1:3">
      <c r="A53" s="82">
        <v>50902</v>
      </c>
      <c r="B53" s="82" t="s">
        <v>1827</v>
      </c>
      <c r="C53" s="83">
        <v>12964</v>
      </c>
    </row>
    <row r="54" ht="24.75" customHeight="1" spans="1:3">
      <c r="A54" s="82">
        <v>50903</v>
      </c>
      <c r="B54" s="82" t="s">
        <v>1828</v>
      </c>
      <c r="C54" s="83">
        <v>8066</v>
      </c>
    </row>
    <row r="55" ht="24.75" customHeight="1" spans="1:3">
      <c r="A55" s="82">
        <v>50905</v>
      </c>
      <c r="B55" s="82" t="s">
        <v>1829</v>
      </c>
      <c r="C55" s="83">
        <v>638</v>
      </c>
    </row>
    <row r="56" ht="24.75" customHeight="1" spans="1:3">
      <c r="A56" s="82">
        <v>50999</v>
      </c>
      <c r="B56" s="82" t="s">
        <v>1830</v>
      </c>
      <c r="C56" s="83">
        <v>12486</v>
      </c>
    </row>
    <row r="57" ht="24.75" customHeight="1" spans="1:3">
      <c r="A57" s="82">
        <v>510</v>
      </c>
      <c r="B57" s="116" t="s">
        <v>1831</v>
      </c>
      <c r="C57" s="83">
        <v>0</v>
      </c>
    </row>
    <row r="58" ht="24.75" customHeight="1" spans="1:3">
      <c r="A58" s="82">
        <v>51002</v>
      </c>
      <c r="B58" s="82" t="s">
        <v>1832</v>
      </c>
      <c r="C58" s="83">
        <v>0</v>
      </c>
    </row>
    <row r="59" ht="24.75" customHeight="1" spans="1:3">
      <c r="A59" s="82">
        <v>51003</v>
      </c>
      <c r="B59" s="82" t="s">
        <v>1174</v>
      </c>
      <c r="C59" s="83">
        <v>0</v>
      </c>
    </row>
    <row r="60" ht="24.75" customHeight="1" spans="1:3">
      <c r="A60" s="82">
        <v>51004</v>
      </c>
      <c r="B60" s="92" t="s">
        <v>1833</v>
      </c>
      <c r="C60" s="83">
        <v>0</v>
      </c>
    </row>
    <row r="61" ht="24.75" customHeight="1" spans="1:3">
      <c r="A61" s="82">
        <v>511</v>
      </c>
      <c r="B61" s="116" t="s">
        <v>1834</v>
      </c>
      <c r="C61" s="83">
        <v>0</v>
      </c>
    </row>
    <row r="62" ht="24.75" customHeight="1" spans="1:3">
      <c r="A62" s="82">
        <v>51101</v>
      </c>
      <c r="B62" s="82" t="s">
        <v>1835</v>
      </c>
      <c r="C62" s="83">
        <v>0</v>
      </c>
    </row>
    <row r="63" ht="24.75" customHeight="1" spans="1:3">
      <c r="A63" s="82">
        <v>51102</v>
      </c>
      <c r="B63" s="82" t="s">
        <v>1836</v>
      </c>
      <c r="C63" s="83">
        <v>0</v>
      </c>
    </row>
    <row r="64" ht="24.75" customHeight="1" spans="1:3">
      <c r="A64" s="82">
        <v>51103</v>
      </c>
      <c r="B64" s="82" t="s">
        <v>1837</v>
      </c>
      <c r="C64" s="83">
        <v>0</v>
      </c>
    </row>
    <row r="65" ht="24.75" customHeight="1" spans="1:3">
      <c r="A65" s="82">
        <v>51104</v>
      </c>
      <c r="B65" s="82" t="s">
        <v>1838</v>
      </c>
      <c r="C65" s="83">
        <v>0</v>
      </c>
    </row>
    <row r="66" ht="24.75" customHeight="1" spans="1:3">
      <c r="A66" s="82">
        <v>599</v>
      </c>
      <c r="B66" s="116" t="s">
        <v>84</v>
      </c>
      <c r="C66" s="83">
        <v>8475</v>
      </c>
    </row>
    <row r="67" ht="24.75" customHeight="1" spans="1:3">
      <c r="A67" s="82">
        <v>59906</v>
      </c>
      <c r="B67" s="82" t="s">
        <v>1839</v>
      </c>
      <c r="C67" s="83">
        <v>0</v>
      </c>
    </row>
    <row r="68" ht="24.75" customHeight="1" spans="1:3">
      <c r="A68" s="82">
        <v>59907</v>
      </c>
      <c r="B68" s="82" t="s">
        <v>1840</v>
      </c>
      <c r="C68" s="83">
        <v>0</v>
      </c>
    </row>
    <row r="69" ht="24.75" customHeight="1" spans="1:3">
      <c r="A69" s="82">
        <v>59908</v>
      </c>
      <c r="B69" s="82" t="s">
        <v>1841</v>
      </c>
      <c r="C69" s="83">
        <v>0</v>
      </c>
    </row>
    <row r="70" ht="24.75" customHeight="1" spans="1:3">
      <c r="A70" s="82">
        <v>59999</v>
      </c>
      <c r="B70" s="82" t="s">
        <v>1648</v>
      </c>
      <c r="C70" s="83">
        <v>8475</v>
      </c>
    </row>
  </sheetData>
  <mergeCells count="4">
    <mergeCell ref="A1:C1"/>
    <mergeCell ref="A3:A4"/>
    <mergeCell ref="B3:B4"/>
    <mergeCell ref="C3: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4"/>
  <sheetViews>
    <sheetView topLeftCell="A1305" workbookViewId="0">
      <selection activeCell="J1331" sqref="J1331"/>
    </sheetView>
  </sheetViews>
  <sheetFormatPr defaultColWidth="9" defaultRowHeight="14.25" outlineLevelCol="2"/>
  <cols>
    <col min="1" max="1" width="13.875" customWidth="1"/>
    <col min="2" max="2" width="44.25" customWidth="1"/>
    <col min="3" max="3" width="32.625" customWidth="1"/>
  </cols>
  <sheetData>
    <row r="1" ht="22.5" spans="1:3">
      <c r="A1" s="79" t="s">
        <v>1842</v>
      </c>
      <c r="B1" s="79"/>
      <c r="C1" s="79"/>
    </row>
    <row r="2" spans="1:3">
      <c r="A2" s="128" t="s">
        <v>25</v>
      </c>
      <c r="B2" s="128"/>
      <c r="C2" s="128"/>
    </row>
    <row r="3" ht="18.75" customHeight="1" spans="1:3">
      <c r="A3" s="81" t="s">
        <v>107</v>
      </c>
      <c r="B3" s="81" t="s">
        <v>108</v>
      </c>
      <c r="C3" s="81" t="s">
        <v>774</v>
      </c>
    </row>
    <row r="4" ht="18.75" customHeight="1" spans="1:3">
      <c r="A4" s="82"/>
      <c r="B4" s="81" t="s">
        <v>809</v>
      </c>
      <c r="C4" s="83" t="e">
        <f>SUM(C5,C234,C274,C293,C383,C435,C491,C548,C674,C746,C825,C848,C959,C1023,C1087,C1107,C1137,C1147,C1192,C1212,C1256,C1312,#REF!,#REF!)</f>
        <v>#REF!</v>
      </c>
    </row>
    <row r="5" ht="18.75" customHeight="1" spans="1:3">
      <c r="A5" s="82">
        <v>201</v>
      </c>
      <c r="B5" s="116" t="s">
        <v>775</v>
      </c>
      <c r="C5" s="83">
        <f>SUM(C6+C18+C27+C38+C49+C60+C71+C79+C88+C101+C110+C121+C133+C140+C148+C154+C161+C168+C175+C182+C189+C197+C203+C209+C216+C231)</f>
        <v>60400</v>
      </c>
    </row>
    <row r="6" ht="18.75" customHeight="1" spans="1:3">
      <c r="A6" s="82">
        <v>20101</v>
      </c>
      <c r="B6" s="116" t="s">
        <v>810</v>
      </c>
      <c r="C6" s="83">
        <f>SUM(C7:C17)</f>
        <v>1608</v>
      </c>
    </row>
    <row r="7" ht="18.75" customHeight="1" spans="1:3">
      <c r="A7" s="82">
        <v>2010101</v>
      </c>
      <c r="B7" s="82" t="s">
        <v>811</v>
      </c>
      <c r="C7" s="83">
        <v>790</v>
      </c>
    </row>
    <row r="8" ht="18.75" customHeight="1" spans="1:3">
      <c r="A8" s="82">
        <v>2010102</v>
      </c>
      <c r="B8" s="82" t="s">
        <v>812</v>
      </c>
      <c r="C8" s="91">
        <v>298</v>
      </c>
    </row>
    <row r="9" ht="18.75" customHeight="1" spans="1:3">
      <c r="A9" s="82">
        <v>2010103</v>
      </c>
      <c r="B9" s="92" t="s">
        <v>813</v>
      </c>
      <c r="C9" s="83">
        <v>0</v>
      </c>
    </row>
    <row r="10" ht="18.75" customHeight="1" spans="1:3">
      <c r="A10" s="82">
        <v>2010104</v>
      </c>
      <c r="B10" s="82" t="s">
        <v>814</v>
      </c>
      <c r="C10" s="100">
        <v>145</v>
      </c>
    </row>
    <row r="11" ht="18.75" customHeight="1" spans="1:3">
      <c r="A11" s="82">
        <v>2010105</v>
      </c>
      <c r="B11" s="82" t="s">
        <v>815</v>
      </c>
      <c r="C11" s="83">
        <v>0</v>
      </c>
    </row>
    <row r="12" ht="18.75" customHeight="1" spans="1:3">
      <c r="A12" s="82">
        <v>2010106</v>
      </c>
      <c r="B12" s="82" t="s">
        <v>816</v>
      </c>
      <c r="C12" s="83">
        <v>0</v>
      </c>
    </row>
    <row r="13" ht="18.75" customHeight="1" spans="1:3">
      <c r="A13" s="82">
        <v>2010107</v>
      </c>
      <c r="B13" s="82" t="s">
        <v>817</v>
      </c>
      <c r="C13" s="83">
        <v>0</v>
      </c>
    </row>
    <row r="14" ht="18.75" customHeight="1" spans="1:3">
      <c r="A14" s="82">
        <v>2010108</v>
      </c>
      <c r="B14" s="82" t="s">
        <v>818</v>
      </c>
      <c r="C14" s="83">
        <v>0</v>
      </c>
    </row>
    <row r="15" ht="18.75" customHeight="1" spans="1:3">
      <c r="A15" s="82">
        <v>2010109</v>
      </c>
      <c r="B15" s="82" t="s">
        <v>819</v>
      </c>
      <c r="C15" s="83">
        <v>0</v>
      </c>
    </row>
    <row r="16" ht="18.75" customHeight="1" spans="1:3">
      <c r="A16" s="82">
        <v>2010150</v>
      </c>
      <c r="B16" s="82" t="s">
        <v>820</v>
      </c>
      <c r="C16" s="83">
        <v>0</v>
      </c>
    </row>
    <row r="17" ht="18.75" customHeight="1" spans="1:3">
      <c r="A17" s="82">
        <v>2010199</v>
      </c>
      <c r="B17" s="82" t="s">
        <v>821</v>
      </c>
      <c r="C17" s="83">
        <v>375</v>
      </c>
    </row>
    <row r="18" ht="18.75" customHeight="1" spans="1:3">
      <c r="A18" s="82">
        <v>20102</v>
      </c>
      <c r="B18" s="116" t="s">
        <v>822</v>
      </c>
      <c r="C18" s="83">
        <f>SUM(C19:C26)</f>
        <v>746</v>
      </c>
    </row>
    <row r="19" ht="18.75" customHeight="1" spans="1:3">
      <c r="A19" s="82">
        <v>2010201</v>
      </c>
      <c r="B19" s="82" t="s">
        <v>811</v>
      </c>
      <c r="C19" s="83">
        <v>382</v>
      </c>
    </row>
    <row r="20" ht="18.75" customHeight="1" spans="1:3">
      <c r="A20" s="82">
        <v>2010202</v>
      </c>
      <c r="B20" s="82" t="s">
        <v>812</v>
      </c>
      <c r="C20" s="83">
        <v>258</v>
      </c>
    </row>
    <row r="21" ht="18.75" customHeight="1" spans="1:3">
      <c r="A21" s="82">
        <v>2010203</v>
      </c>
      <c r="B21" s="82" t="s">
        <v>813</v>
      </c>
      <c r="C21" s="83">
        <v>0</v>
      </c>
    </row>
    <row r="22" ht="18.75" customHeight="1" spans="1:3">
      <c r="A22" s="82">
        <v>2010204</v>
      </c>
      <c r="B22" s="82" t="s">
        <v>823</v>
      </c>
      <c r="C22" s="83">
        <v>99</v>
      </c>
    </row>
    <row r="23" ht="18.75" customHeight="1" spans="1:3">
      <c r="A23" s="82">
        <v>2010205</v>
      </c>
      <c r="B23" s="82" t="s">
        <v>824</v>
      </c>
      <c r="C23" s="83">
        <v>0</v>
      </c>
    </row>
    <row r="24" ht="18.75" customHeight="1" spans="1:3">
      <c r="A24" s="82">
        <v>2010206</v>
      </c>
      <c r="B24" s="82" t="s">
        <v>825</v>
      </c>
      <c r="C24" s="83">
        <v>0</v>
      </c>
    </row>
    <row r="25" ht="18.75" customHeight="1" spans="1:3">
      <c r="A25" s="82">
        <v>2010250</v>
      </c>
      <c r="B25" s="82" t="s">
        <v>820</v>
      </c>
      <c r="C25" s="83">
        <v>0</v>
      </c>
    </row>
    <row r="26" ht="18.75" customHeight="1" spans="1:3">
      <c r="A26" s="82">
        <v>2010299</v>
      </c>
      <c r="B26" s="82" t="s">
        <v>826</v>
      </c>
      <c r="C26" s="83">
        <v>7</v>
      </c>
    </row>
    <row r="27" ht="18.75" customHeight="1" spans="1:3">
      <c r="A27" s="82">
        <v>20103</v>
      </c>
      <c r="B27" s="116" t="s">
        <v>827</v>
      </c>
      <c r="C27" s="83">
        <f>SUM(C28:C37)</f>
        <v>33644</v>
      </c>
    </row>
    <row r="28" ht="18.75" customHeight="1" spans="1:3">
      <c r="A28" s="82">
        <v>2010301</v>
      </c>
      <c r="B28" s="82" t="s">
        <v>811</v>
      </c>
      <c r="C28" s="83">
        <v>15678</v>
      </c>
    </row>
    <row r="29" ht="18.75" customHeight="1" spans="1:3">
      <c r="A29" s="82">
        <v>2010302</v>
      </c>
      <c r="B29" s="82" t="s">
        <v>812</v>
      </c>
      <c r="C29" s="83">
        <v>407</v>
      </c>
    </row>
    <row r="30" ht="18.75" customHeight="1" spans="1:3">
      <c r="A30" s="82">
        <v>2010303</v>
      </c>
      <c r="B30" s="82" t="s">
        <v>813</v>
      </c>
      <c r="C30" s="83">
        <v>1068</v>
      </c>
    </row>
    <row r="31" ht="18.75" customHeight="1" spans="1:3">
      <c r="A31" s="82">
        <v>2010304</v>
      </c>
      <c r="B31" s="82" t="s">
        <v>828</v>
      </c>
      <c r="C31" s="83">
        <v>0</v>
      </c>
    </row>
    <row r="32" ht="18.75" customHeight="1" spans="1:3">
      <c r="A32" s="82">
        <v>2010305</v>
      </c>
      <c r="B32" s="82" t="s">
        <v>829</v>
      </c>
      <c r="C32" s="83">
        <v>0</v>
      </c>
    </row>
    <row r="33" ht="18.75" customHeight="1" spans="1:3">
      <c r="A33" s="82">
        <v>2010306</v>
      </c>
      <c r="B33" s="82" t="s">
        <v>830</v>
      </c>
      <c r="C33" s="83">
        <v>0</v>
      </c>
    </row>
    <row r="34" ht="18.75" customHeight="1" spans="1:3">
      <c r="A34" s="82">
        <v>2010308</v>
      </c>
      <c r="B34" s="82" t="s">
        <v>831</v>
      </c>
      <c r="C34" s="83">
        <v>683</v>
      </c>
    </row>
    <row r="35" ht="18.75" customHeight="1" spans="1:3">
      <c r="A35" s="82">
        <v>2010309</v>
      </c>
      <c r="B35" s="82" t="s">
        <v>832</v>
      </c>
      <c r="C35" s="83">
        <v>0</v>
      </c>
    </row>
    <row r="36" ht="18.75" customHeight="1" spans="1:3">
      <c r="A36" s="82">
        <v>2010350</v>
      </c>
      <c r="B36" s="82" t="s">
        <v>820</v>
      </c>
      <c r="C36" s="83">
        <v>287</v>
      </c>
    </row>
    <row r="37" ht="18.75" customHeight="1" spans="1:3">
      <c r="A37" s="82">
        <v>2010399</v>
      </c>
      <c r="B37" s="82" t="s">
        <v>833</v>
      </c>
      <c r="C37" s="83">
        <v>15521</v>
      </c>
    </row>
    <row r="38" ht="18.75" customHeight="1" spans="1:3">
      <c r="A38" s="82">
        <v>20104</v>
      </c>
      <c r="B38" s="116" t="s">
        <v>834</v>
      </c>
      <c r="C38" s="83">
        <f>SUM(C39:C48)</f>
        <v>2772</v>
      </c>
    </row>
    <row r="39" ht="18.75" customHeight="1" spans="1:3">
      <c r="A39" s="82">
        <v>2010401</v>
      </c>
      <c r="B39" s="82" t="s">
        <v>811</v>
      </c>
      <c r="C39" s="83">
        <v>805</v>
      </c>
    </row>
    <row r="40" ht="18.75" customHeight="1" spans="1:3">
      <c r="A40" s="82">
        <v>2010402</v>
      </c>
      <c r="B40" s="82" t="s">
        <v>812</v>
      </c>
      <c r="C40" s="83">
        <v>75</v>
      </c>
    </row>
    <row r="41" ht="18.75" customHeight="1" spans="1:3">
      <c r="A41" s="82">
        <v>2010403</v>
      </c>
      <c r="B41" s="82" t="s">
        <v>813</v>
      </c>
      <c r="C41" s="83">
        <v>139</v>
      </c>
    </row>
    <row r="42" ht="18.75" customHeight="1" spans="1:3">
      <c r="A42" s="82">
        <v>2010404</v>
      </c>
      <c r="B42" s="82" t="s">
        <v>835</v>
      </c>
      <c r="C42" s="83">
        <v>0</v>
      </c>
    </row>
    <row r="43" ht="18.75" customHeight="1" spans="1:3">
      <c r="A43" s="82">
        <v>2010405</v>
      </c>
      <c r="B43" s="82" t="s">
        <v>836</v>
      </c>
      <c r="C43" s="83">
        <v>0</v>
      </c>
    </row>
    <row r="44" ht="18.75" customHeight="1" spans="1:3">
      <c r="A44" s="82">
        <v>2010406</v>
      </c>
      <c r="B44" s="82" t="s">
        <v>837</v>
      </c>
      <c r="C44" s="83">
        <v>0</v>
      </c>
    </row>
    <row r="45" ht="18.75" customHeight="1" spans="1:3">
      <c r="A45" s="82">
        <v>2010407</v>
      </c>
      <c r="B45" s="82" t="s">
        <v>838</v>
      </c>
      <c r="C45" s="83">
        <v>0</v>
      </c>
    </row>
    <row r="46" ht="18.75" customHeight="1" spans="1:3">
      <c r="A46" s="82">
        <v>2010408</v>
      </c>
      <c r="B46" s="82" t="s">
        <v>839</v>
      </c>
      <c r="C46" s="83">
        <v>0</v>
      </c>
    </row>
    <row r="47" ht="18.75" customHeight="1" spans="1:3">
      <c r="A47" s="82">
        <v>2010450</v>
      </c>
      <c r="B47" s="82" t="s">
        <v>820</v>
      </c>
      <c r="C47" s="83">
        <v>0</v>
      </c>
    </row>
    <row r="48" ht="18.75" customHeight="1" spans="1:3">
      <c r="A48" s="82">
        <v>2010499</v>
      </c>
      <c r="B48" s="82" t="s">
        <v>840</v>
      </c>
      <c r="C48" s="83">
        <v>1753</v>
      </c>
    </row>
    <row r="49" ht="18.75" customHeight="1" spans="1:3">
      <c r="A49" s="82">
        <v>20105</v>
      </c>
      <c r="B49" s="116" t="s">
        <v>841</v>
      </c>
      <c r="C49" s="83">
        <f>SUM(C50:C59)</f>
        <v>787</v>
      </c>
    </row>
    <row r="50" ht="18.75" customHeight="1" spans="1:3">
      <c r="A50" s="82">
        <v>2010501</v>
      </c>
      <c r="B50" s="82" t="s">
        <v>811</v>
      </c>
      <c r="C50" s="83">
        <v>305</v>
      </c>
    </row>
    <row r="51" ht="18.75" customHeight="1" spans="1:3">
      <c r="A51" s="82">
        <v>2010502</v>
      </c>
      <c r="B51" s="82" t="s">
        <v>812</v>
      </c>
      <c r="C51" s="83">
        <v>124</v>
      </c>
    </row>
    <row r="52" ht="18.75" customHeight="1" spans="1:3">
      <c r="A52" s="82">
        <v>2010503</v>
      </c>
      <c r="B52" s="82" t="s">
        <v>813</v>
      </c>
      <c r="C52" s="83">
        <v>0</v>
      </c>
    </row>
    <row r="53" ht="18.75" customHeight="1" spans="1:3">
      <c r="A53" s="82">
        <v>2010504</v>
      </c>
      <c r="B53" s="82" t="s">
        <v>842</v>
      </c>
      <c r="C53" s="83">
        <v>0</v>
      </c>
    </row>
    <row r="54" ht="18.75" customHeight="1" spans="1:3">
      <c r="A54" s="82">
        <v>2010505</v>
      </c>
      <c r="B54" s="82" t="s">
        <v>843</v>
      </c>
      <c r="C54" s="83">
        <v>210</v>
      </c>
    </row>
    <row r="55" ht="18.75" customHeight="1" spans="1:3">
      <c r="A55" s="82">
        <v>2010506</v>
      </c>
      <c r="B55" s="82" t="s">
        <v>844</v>
      </c>
      <c r="C55" s="83">
        <v>0</v>
      </c>
    </row>
    <row r="56" ht="18.75" customHeight="1" spans="1:3">
      <c r="A56" s="82">
        <v>2010507</v>
      </c>
      <c r="B56" s="82" t="s">
        <v>845</v>
      </c>
      <c r="C56" s="83">
        <v>0</v>
      </c>
    </row>
    <row r="57" ht="18.75" customHeight="1" spans="1:3">
      <c r="A57" s="82">
        <v>2010508</v>
      </c>
      <c r="B57" s="82" t="s">
        <v>846</v>
      </c>
      <c r="C57" s="83">
        <v>0</v>
      </c>
    </row>
    <row r="58" ht="18.75" customHeight="1" spans="1:3">
      <c r="A58" s="82">
        <v>2010550</v>
      </c>
      <c r="B58" s="82" t="s">
        <v>820</v>
      </c>
      <c r="C58" s="83">
        <v>0</v>
      </c>
    </row>
    <row r="59" ht="18.75" customHeight="1" spans="1:3">
      <c r="A59" s="82">
        <v>2010599</v>
      </c>
      <c r="B59" s="82" t="s">
        <v>847</v>
      </c>
      <c r="C59" s="83">
        <v>148</v>
      </c>
    </row>
    <row r="60" ht="18.75" customHeight="1" spans="1:3">
      <c r="A60" s="82">
        <v>20106</v>
      </c>
      <c r="B60" s="116" t="s">
        <v>848</v>
      </c>
      <c r="C60" s="83">
        <f>SUM(C61:C70)</f>
        <v>1499</v>
      </c>
    </row>
    <row r="61" ht="18.75" customHeight="1" spans="1:3">
      <c r="A61" s="82">
        <v>2010601</v>
      </c>
      <c r="B61" s="82" t="s">
        <v>811</v>
      </c>
      <c r="C61" s="83">
        <v>1196</v>
      </c>
    </row>
    <row r="62" ht="18.75" customHeight="1" spans="1:3">
      <c r="A62" s="82">
        <v>2010602</v>
      </c>
      <c r="B62" s="82" t="s">
        <v>812</v>
      </c>
      <c r="C62" s="83">
        <v>192</v>
      </c>
    </row>
    <row r="63" ht="18.75" customHeight="1" spans="1:3">
      <c r="A63" s="82">
        <v>2010603</v>
      </c>
      <c r="B63" s="82" t="s">
        <v>813</v>
      </c>
      <c r="C63" s="83">
        <v>0</v>
      </c>
    </row>
    <row r="64" ht="18.75" customHeight="1" spans="1:3">
      <c r="A64" s="82">
        <v>2010604</v>
      </c>
      <c r="B64" s="82" t="s">
        <v>849</v>
      </c>
      <c r="C64" s="83">
        <v>0</v>
      </c>
    </row>
    <row r="65" ht="18.75" customHeight="1" spans="1:3">
      <c r="A65" s="82">
        <v>2010605</v>
      </c>
      <c r="B65" s="82" t="s">
        <v>850</v>
      </c>
      <c r="C65" s="83">
        <v>0</v>
      </c>
    </row>
    <row r="66" ht="18.75" customHeight="1" spans="1:3">
      <c r="A66" s="82">
        <v>2010606</v>
      </c>
      <c r="B66" s="82" t="s">
        <v>851</v>
      </c>
      <c r="C66" s="83">
        <v>0</v>
      </c>
    </row>
    <row r="67" ht="18.75" customHeight="1" spans="1:3">
      <c r="A67" s="82">
        <v>2010607</v>
      </c>
      <c r="B67" s="82" t="s">
        <v>852</v>
      </c>
      <c r="C67" s="83">
        <v>0</v>
      </c>
    </row>
    <row r="68" ht="18.75" customHeight="1" spans="1:3">
      <c r="A68" s="82">
        <v>2010608</v>
      </c>
      <c r="B68" s="82" t="s">
        <v>853</v>
      </c>
      <c r="C68" s="83">
        <v>0</v>
      </c>
    </row>
    <row r="69" ht="18.75" customHeight="1" spans="1:3">
      <c r="A69" s="82">
        <v>2010650</v>
      </c>
      <c r="B69" s="82" t="s">
        <v>820</v>
      </c>
      <c r="C69" s="83">
        <v>0</v>
      </c>
    </row>
    <row r="70" ht="18.75" customHeight="1" spans="1:3">
      <c r="A70" s="82">
        <v>2010699</v>
      </c>
      <c r="B70" s="82" t="s">
        <v>854</v>
      </c>
      <c r="C70" s="83">
        <v>111</v>
      </c>
    </row>
    <row r="71" ht="18.75" customHeight="1" spans="1:3">
      <c r="A71" s="82">
        <v>20107</v>
      </c>
      <c r="B71" s="116" t="s">
        <v>855</v>
      </c>
      <c r="C71" s="83">
        <f>SUM(C72:C78)</f>
        <v>2659</v>
      </c>
    </row>
    <row r="72" ht="18.75" customHeight="1" spans="1:3">
      <c r="A72" s="82">
        <v>2010701</v>
      </c>
      <c r="B72" s="82" t="s">
        <v>811</v>
      </c>
      <c r="C72" s="83">
        <v>0</v>
      </c>
    </row>
    <row r="73" ht="18.75" customHeight="1" spans="1:3">
      <c r="A73" s="82">
        <v>2010702</v>
      </c>
      <c r="B73" s="82" t="s">
        <v>812</v>
      </c>
      <c r="C73" s="83">
        <v>0</v>
      </c>
    </row>
    <row r="74" ht="18.75" customHeight="1" spans="1:3">
      <c r="A74" s="82">
        <v>2010703</v>
      </c>
      <c r="B74" s="82" t="s">
        <v>813</v>
      </c>
      <c r="C74" s="83">
        <v>0</v>
      </c>
    </row>
    <row r="75" ht="18.75" customHeight="1" spans="1:3">
      <c r="A75" s="82">
        <v>2010709</v>
      </c>
      <c r="B75" s="82" t="s">
        <v>852</v>
      </c>
      <c r="C75" s="83">
        <v>0</v>
      </c>
    </row>
    <row r="76" ht="18.75" customHeight="1" spans="1:3">
      <c r="A76" s="82">
        <v>2010710</v>
      </c>
      <c r="B76" s="82" t="s">
        <v>856</v>
      </c>
      <c r="C76" s="83">
        <v>0</v>
      </c>
    </row>
    <row r="77" ht="18.75" customHeight="1" spans="1:3">
      <c r="A77" s="82">
        <v>2010750</v>
      </c>
      <c r="B77" s="82" t="s">
        <v>820</v>
      </c>
      <c r="C77" s="83">
        <v>0</v>
      </c>
    </row>
    <row r="78" ht="18.75" customHeight="1" spans="1:3">
      <c r="A78" s="82">
        <v>2010799</v>
      </c>
      <c r="B78" s="82" t="s">
        <v>857</v>
      </c>
      <c r="C78" s="83">
        <v>2659</v>
      </c>
    </row>
    <row r="79" ht="18.75" customHeight="1" spans="1:3">
      <c r="A79" s="82">
        <v>20108</v>
      </c>
      <c r="B79" s="116" t="s">
        <v>858</v>
      </c>
      <c r="C79" s="83">
        <f>SUM(C80:C87)</f>
        <v>1045</v>
      </c>
    </row>
    <row r="80" ht="18.75" customHeight="1" spans="1:3">
      <c r="A80" s="82">
        <v>2010801</v>
      </c>
      <c r="B80" s="82" t="s">
        <v>811</v>
      </c>
      <c r="C80" s="83">
        <v>649</v>
      </c>
    </row>
    <row r="81" ht="18.75" customHeight="1" spans="1:3">
      <c r="A81" s="82">
        <v>2010802</v>
      </c>
      <c r="B81" s="82" t="s">
        <v>812</v>
      </c>
      <c r="C81" s="83">
        <v>8</v>
      </c>
    </row>
    <row r="82" ht="18.75" customHeight="1" spans="1:3">
      <c r="A82" s="82">
        <v>2010803</v>
      </c>
      <c r="B82" s="82" t="s">
        <v>813</v>
      </c>
      <c r="C82" s="83">
        <v>0</v>
      </c>
    </row>
    <row r="83" ht="18.75" customHeight="1" spans="1:3">
      <c r="A83" s="82">
        <v>2010804</v>
      </c>
      <c r="B83" s="82" t="s">
        <v>859</v>
      </c>
      <c r="C83" s="83">
        <v>62</v>
      </c>
    </row>
    <row r="84" ht="18.75" customHeight="1" spans="1:3">
      <c r="A84" s="82">
        <v>2010805</v>
      </c>
      <c r="B84" s="82" t="s">
        <v>860</v>
      </c>
      <c r="C84" s="83">
        <v>0</v>
      </c>
    </row>
    <row r="85" ht="18.75" customHeight="1" spans="1:3">
      <c r="A85" s="82">
        <v>2010806</v>
      </c>
      <c r="B85" s="82" t="s">
        <v>852</v>
      </c>
      <c r="C85" s="83">
        <v>0</v>
      </c>
    </row>
    <row r="86" ht="18.75" customHeight="1" spans="1:3">
      <c r="A86" s="82">
        <v>2010850</v>
      </c>
      <c r="B86" s="82" t="s">
        <v>820</v>
      </c>
      <c r="C86" s="83">
        <v>0</v>
      </c>
    </row>
    <row r="87" ht="18.75" customHeight="1" spans="1:3">
      <c r="A87" s="82">
        <v>2010899</v>
      </c>
      <c r="B87" s="82" t="s">
        <v>861</v>
      </c>
      <c r="C87" s="83">
        <v>326</v>
      </c>
    </row>
    <row r="88" ht="18.75" customHeight="1" spans="1:3">
      <c r="A88" s="82">
        <v>20109</v>
      </c>
      <c r="B88" s="116" t="s">
        <v>862</v>
      </c>
      <c r="C88" s="83">
        <f>SUM(C89:C100)</f>
        <v>0</v>
      </c>
    </row>
    <row r="89" ht="18.75" customHeight="1" spans="1:3">
      <c r="A89" s="82">
        <v>2010901</v>
      </c>
      <c r="B89" s="82" t="s">
        <v>811</v>
      </c>
      <c r="C89" s="83">
        <v>0</v>
      </c>
    </row>
    <row r="90" ht="18.75" customHeight="1" spans="1:3">
      <c r="A90" s="82">
        <v>2010902</v>
      </c>
      <c r="B90" s="82" t="s">
        <v>812</v>
      </c>
      <c r="C90" s="83">
        <v>0</v>
      </c>
    </row>
    <row r="91" ht="18.75" customHeight="1" spans="1:3">
      <c r="A91" s="82">
        <v>2010903</v>
      </c>
      <c r="B91" s="82" t="s">
        <v>813</v>
      </c>
      <c r="C91" s="83">
        <v>0</v>
      </c>
    </row>
    <row r="92" ht="18.75" customHeight="1" spans="1:3">
      <c r="A92" s="82">
        <v>2010905</v>
      </c>
      <c r="B92" s="82" t="s">
        <v>863</v>
      </c>
      <c r="C92" s="83">
        <v>0</v>
      </c>
    </row>
    <row r="93" ht="18.75" customHeight="1" spans="1:3">
      <c r="A93" s="82">
        <v>2010907</v>
      </c>
      <c r="B93" s="82" t="s">
        <v>864</v>
      </c>
      <c r="C93" s="83">
        <v>0</v>
      </c>
    </row>
    <row r="94" ht="18.75" customHeight="1" spans="1:3">
      <c r="A94" s="82">
        <v>2010908</v>
      </c>
      <c r="B94" s="82" t="s">
        <v>852</v>
      </c>
      <c r="C94" s="83">
        <v>0</v>
      </c>
    </row>
    <row r="95" ht="18.75" customHeight="1" spans="1:3">
      <c r="A95" s="82">
        <v>2010909</v>
      </c>
      <c r="B95" s="82" t="s">
        <v>865</v>
      </c>
      <c r="C95" s="83">
        <v>0</v>
      </c>
    </row>
    <row r="96" ht="18.75" customHeight="1" spans="1:3">
      <c r="A96" s="82">
        <v>2010910</v>
      </c>
      <c r="B96" s="82" t="s">
        <v>866</v>
      </c>
      <c r="C96" s="83">
        <v>0</v>
      </c>
    </row>
    <row r="97" ht="18.75" customHeight="1" spans="1:3">
      <c r="A97" s="82">
        <v>2010911</v>
      </c>
      <c r="B97" s="82" t="s">
        <v>867</v>
      </c>
      <c r="C97" s="83">
        <v>0</v>
      </c>
    </row>
    <row r="98" ht="18.75" customHeight="1" spans="1:3">
      <c r="A98" s="82">
        <v>2010912</v>
      </c>
      <c r="B98" s="82" t="s">
        <v>868</v>
      </c>
      <c r="C98" s="83">
        <v>0</v>
      </c>
    </row>
    <row r="99" ht="18.75" customHeight="1" spans="1:3">
      <c r="A99" s="82">
        <v>2010950</v>
      </c>
      <c r="B99" s="82" t="s">
        <v>820</v>
      </c>
      <c r="C99" s="83">
        <v>0</v>
      </c>
    </row>
    <row r="100" ht="18.75" customHeight="1" spans="1:3">
      <c r="A100" s="82">
        <v>2010999</v>
      </c>
      <c r="B100" s="82" t="s">
        <v>869</v>
      </c>
      <c r="C100" s="83">
        <v>0</v>
      </c>
    </row>
    <row r="101" ht="18.75" customHeight="1" spans="1:3">
      <c r="A101" s="82">
        <v>20111</v>
      </c>
      <c r="B101" s="116" t="s">
        <v>870</v>
      </c>
      <c r="C101" s="83">
        <f>SUM(C102:C109)</f>
        <v>2868</v>
      </c>
    </row>
    <row r="102" ht="18.75" customHeight="1" spans="1:3">
      <c r="A102" s="82">
        <v>2011101</v>
      </c>
      <c r="B102" s="82" t="s">
        <v>811</v>
      </c>
      <c r="C102" s="83">
        <v>1933</v>
      </c>
    </row>
    <row r="103" ht="18.75" customHeight="1" spans="1:3">
      <c r="A103" s="82">
        <v>2011102</v>
      </c>
      <c r="B103" s="82" t="s">
        <v>812</v>
      </c>
      <c r="C103" s="83">
        <v>900</v>
      </c>
    </row>
    <row r="104" ht="18.75" customHeight="1" spans="1:3">
      <c r="A104" s="82">
        <v>2011103</v>
      </c>
      <c r="B104" s="82" t="s">
        <v>813</v>
      </c>
      <c r="C104" s="83">
        <v>0</v>
      </c>
    </row>
    <row r="105" ht="18.75" customHeight="1" spans="1:3">
      <c r="A105" s="82">
        <v>2011104</v>
      </c>
      <c r="B105" s="82" t="s">
        <v>871</v>
      </c>
      <c r="C105" s="83">
        <v>0</v>
      </c>
    </row>
    <row r="106" ht="18.75" customHeight="1" spans="1:3">
      <c r="A106" s="82">
        <v>2011105</v>
      </c>
      <c r="B106" s="82" t="s">
        <v>872</v>
      </c>
      <c r="C106" s="83">
        <v>0</v>
      </c>
    </row>
    <row r="107" ht="18.75" customHeight="1" spans="1:3">
      <c r="A107" s="82">
        <v>2011106</v>
      </c>
      <c r="B107" s="82" t="s">
        <v>873</v>
      </c>
      <c r="C107" s="83">
        <v>0</v>
      </c>
    </row>
    <row r="108" ht="18.75" customHeight="1" spans="1:3">
      <c r="A108" s="82">
        <v>2011150</v>
      </c>
      <c r="B108" s="82" t="s">
        <v>820</v>
      </c>
      <c r="C108" s="83">
        <v>0</v>
      </c>
    </row>
    <row r="109" ht="18.75" customHeight="1" spans="1:3">
      <c r="A109" s="82">
        <v>2011199</v>
      </c>
      <c r="B109" s="82" t="s">
        <v>874</v>
      </c>
      <c r="C109" s="83">
        <v>35</v>
      </c>
    </row>
    <row r="110" ht="18.75" customHeight="1" spans="1:3">
      <c r="A110" s="82">
        <v>20113</v>
      </c>
      <c r="B110" s="116" t="s">
        <v>875</v>
      </c>
      <c r="C110" s="83">
        <f>SUM(C111:C120)</f>
        <v>948</v>
      </c>
    </row>
    <row r="111" ht="18.75" customHeight="1" spans="1:3">
      <c r="A111" s="82">
        <v>2011301</v>
      </c>
      <c r="B111" s="82" t="s">
        <v>811</v>
      </c>
      <c r="C111" s="83">
        <v>384</v>
      </c>
    </row>
    <row r="112" ht="18.75" customHeight="1" spans="1:3">
      <c r="A112" s="82">
        <v>2011302</v>
      </c>
      <c r="B112" s="82" t="s">
        <v>812</v>
      </c>
      <c r="C112" s="83">
        <v>0</v>
      </c>
    </row>
    <row r="113" ht="18.75" customHeight="1" spans="1:3">
      <c r="A113" s="82">
        <v>2011303</v>
      </c>
      <c r="B113" s="82" t="s">
        <v>813</v>
      </c>
      <c r="C113" s="83">
        <v>0</v>
      </c>
    </row>
    <row r="114" ht="18.75" customHeight="1" spans="1:3">
      <c r="A114" s="82">
        <v>2011304</v>
      </c>
      <c r="B114" s="82" t="s">
        <v>876</v>
      </c>
      <c r="C114" s="83">
        <v>0</v>
      </c>
    </row>
    <row r="115" ht="18.75" customHeight="1" spans="1:3">
      <c r="A115" s="82">
        <v>2011305</v>
      </c>
      <c r="B115" s="82" t="s">
        <v>877</v>
      </c>
      <c r="C115" s="83">
        <v>0</v>
      </c>
    </row>
    <row r="116" ht="18.75" customHeight="1" spans="1:3">
      <c r="A116" s="82">
        <v>2011306</v>
      </c>
      <c r="B116" s="82" t="s">
        <v>878</v>
      </c>
      <c r="C116" s="83">
        <v>0</v>
      </c>
    </row>
    <row r="117" ht="18.75" customHeight="1" spans="1:3">
      <c r="A117" s="82">
        <v>2011307</v>
      </c>
      <c r="B117" s="82" t="s">
        <v>879</v>
      </c>
      <c r="C117" s="83">
        <v>0</v>
      </c>
    </row>
    <row r="118" ht="18.75" customHeight="1" spans="1:3">
      <c r="A118" s="82">
        <v>2011308</v>
      </c>
      <c r="B118" s="82" t="s">
        <v>880</v>
      </c>
      <c r="C118" s="83">
        <v>128</v>
      </c>
    </row>
    <row r="119" ht="18.75" customHeight="1" spans="1:3">
      <c r="A119" s="82">
        <v>2011350</v>
      </c>
      <c r="B119" s="82" t="s">
        <v>820</v>
      </c>
      <c r="C119" s="83">
        <v>274</v>
      </c>
    </row>
    <row r="120" ht="18.75" customHeight="1" spans="1:3">
      <c r="A120" s="82">
        <v>2011399</v>
      </c>
      <c r="B120" s="82" t="s">
        <v>881</v>
      </c>
      <c r="C120" s="83">
        <v>162</v>
      </c>
    </row>
    <row r="121" ht="18.75" customHeight="1" spans="1:3">
      <c r="A121" s="82">
        <v>20114</v>
      </c>
      <c r="B121" s="116" t="s">
        <v>882</v>
      </c>
      <c r="C121" s="83">
        <f>SUM(C122:C132)</f>
        <v>40</v>
      </c>
    </row>
    <row r="122" ht="18.75" customHeight="1" spans="1:3">
      <c r="A122" s="82">
        <v>2011401</v>
      </c>
      <c r="B122" s="82" t="s">
        <v>811</v>
      </c>
      <c r="C122" s="83">
        <v>0</v>
      </c>
    </row>
    <row r="123" ht="18.75" customHeight="1" spans="1:3">
      <c r="A123" s="82">
        <v>2011402</v>
      </c>
      <c r="B123" s="82" t="s">
        <v>812</v>
      </c>
      <c r="C123" s="83">
        <v>0</v>
      </c>
    </row>
    <row r="124" ht="18.75" customHeight="1" spans="1:3">
      <c r="A124" s="82">
        <v>2011403</v>
      </c>
      <c r="B124" s="82" t="s">
        <v>813</v>
      </c>
      <c r="C124" s="83">
        <v>0</v>
      </c>
    </row>
    <row r="125" ht="18.75" customHeight="1" spans="1:3">
      <c r="A125" s="82">
        <v>2011404</v>
      </c>
      <c r="B125" s="82" t="s">
        <v>883</v>
      </c>
      <c r="C125" s="83">
        <v>0</v>
      </c>
    </row>
    <row r="126" ht="18.75" customHeight="1" spans="1:3">
      <c r="A126" s="82">
        <v>2011405</v>
      </c>
      <c r="B126" s="82" t="s">
        <v>884</v>
      </c>
      <c r="C126" s="83">
        <v>0</v>
      </c>
    </row>
    <row r="127" ht="18.75" customHeight="1" spans="1:3">
      <c r="A127" s="82">
        <v>2011408</v>
      </c>
      <c r="B127" s="82" t="s">
        <v>885</v>
      </c>
      <c r="C127" s="83">
        <v>0</v>
      </c>
    </row>
    <row r="128" ht="18.75" customHeight="1" spans="1:3">
      <c r="A128" s="82">
        <v>2011409</v>
      </c>
      <c r="B128" s="82" t="s">
        <v>886</v>
      </c>
      <c r="C128" s="83">
        <v>40</v>
      </c>
    </row>
    <row r="129" ht="18.75" customHeight="1" spans="1:3">
      <c r="A129" s="82">
        <v>2011410</v>
      </c>
      <c r="B129" s="82" t="s">
        <v>887</v>
      </c>
      <c r="C129" s="83">
        <v>0</v>
      </c>
    </row>
    <row r="130" ht="18.75" customHeight="1" spans="1:3">
      <c r="A130" s="82">
        <v>2011411</v>
      </c>
      <c r="B130" s="82" t="s">
        <v>888</v>
      </c>
      <c r="C130" s="83">
        <v>0</v>
      </c>
    </row>
    <row r="131" ht="18.75" customHeight="1" spans="1:3">
      <c r="A131" s="82">
        <v>2011450</v>
      </c>
      <c r="B131" s="82" t="s">
        <v>820</v>
      </c>
      <c r="C131" s="83">
        <v>0</v>
      </c>
    </row>
    <row r="132" ht="18.75" customHeight="1" spans="1:3">
      <c r="A132" s="82">
        <v>2011499</v>
      </c>
      <c r="B132" s="82" t="s">
        <v>889</v>
      </c>
      <c r="C132" s="83">
        <v>0</v>
      </c>
    </row>
    <row r="133" ht="18.75" customHeight="1" spans="1:3">
      <c r="A133" s="82">
        <v>20123</v>
      </c>
      <c r="B133" s="116" t="s">
        <v>890</v>
      </c>
      <c r="C133" s="83">
        <f>SUM(C134:C139)</f>
        <v>96</v>
      </c>
    </row>
    <row r="134" ht="18.75" customHeight="1" spans="1:3">
      <c r="A134" s="82">
        <v>2012301</v>
      </c>
      <c r="B134" s="82" t="s">
        <v>811</v>
      </c>
      <c r="C134" s="83">
        <v>0</v>
      </c>
    </row>
    <row r="135" ht="18.75" customHeight="1" spans="1:3">
      <c r="A135" s="82">
        <v>2012302</v>
      </c>
      <c r="B135" s="82" t="s">
        <v>812</v>
      </c>
      <c r="C135" s="83">
        <v>0</v>
      </c>
    </row>
    <row r="136" ht="18.75" customHeight="1" spans="1:3">
      <c r="A136" s="82">
        <v>2012303</v>
      </c>
      <c r="B136" s="82" t="s">
        <v>813</v>
      </c>
      <c r="C136" s="83">
        <v>0</v>
      </c>
    </row>
    <row r="137" ht="18.75" customHeight="1" spans="1:3">
      <c r="A137" s="82">
        <v>2012304</v>
      </c>
      <c r="B137" s="82" t="s">
        <v>891</v>
      </c>
      <c r="C137" s="83">
        <v>96</v>
      </c>
    </row>
    <row r="138" ht="18.75" customHeight="1" spans="1:3">
      <c r="A138" s="82">
        <v>2012350</v>
      </c>
      <c r="B138" s="82" t="s">
        <v>820</v>
      </c>
      <c r="C138" s="83">
        <v>0</v>
      </c>
    </row>
    <row r="139" ht="18.75" customHeight="1" spans="1:3">
      <c r="A139" s="82">
        <v>2012399</v>
      </c>
      <c r="B139" s="82" t="s">
        <v>892</v>
      </c>
      <c r="C139" s="83">
        <v>0</v>
      </c>
    </row>
    <row r="140" ht="18.75" customHeight="1" spans="1:3">
      <c r="A140" s="82">
        <v>20125</v>
      </c>
      <c r="B140" s="116" t="s">
        <v>893</v>
      </c>
      <c r="C140" s="83">
        <f>SUM(C141:C147)</f>
        <v>14</v>
      </c>
    </row>
    <row r="141" ht="18.75" customHeight="1" spans="1:3">
      <c r="A141" s="82">
        <v>2012501</v>
      </c>
      <c r="B141" s="82" t="s">
        <v>811</v>
      </c>
      <c r="C141" s="83">
        <v>0</v>
      </c>
    </row>
    <row r="142" ht="18.75" customHeight="1" spans="1:3">
      <c r="A142" s="82">
        <v>2012502</v>
      </c>
      <c r="B142" s="82" t="s">
        <v>812</v>
      </c>
      <c r="C142" s="83">
        <v>14</v>
      </c>
    </row>
    <row r="143" ht="18.75" customHeight="1" spans="1:3">
      <c r="A143" s="82">
        <v>2012503</v>
      </c>
      <c r="B143" s="82" t="s">
        <v>813</v>
      </c>
      <c r="C143" s="83">
        <v>0</v>
      </c>
    </row>
    <row r="144" ht="18.75" customHeight="1" spans="1:3">
      <c r="A144" s="82">
        <v>2012504</v>
      </c>
      <c r="B144" s="82" t="s">
        <v>894</v>
      </c>
      <c r="C144" s="83">
        <v>0</v>
      </c>
    </row>
    <row r="145" ht="18.75" customHeight="1" spans="1:3">
      <c r="A145" s="82">
        <v>2012505</v>
      </c>
      <c r="B145" s="82" t="s">
        <v>895</v>
      </c>
      <c r="C145" s="83">
        <v>0</v>
      </c>
    </row>
    <row r="146" ht="18.75" customHeight="1" spans="1:3">
      <c r="A146" s="82">
        <v>2012550</v>
      </c>
      <c r="B146" s="82" t="s">
        <v>820</v>
      </c>
      <c r="C146" s="83">
        <v>0</v>
      </c>
    </row>
    <row r="147" ht="18.75" customHeight="1" spans="1:3">
      <c r="A147" s="82">
        <v>2012599</v>
      </c>
      <c r="B147" s="82" t="s">
        <v>896</v>
      </c>
      <c r="C147" s="83">
        <v>0</v>
      </c>
    </row>
    <row r="148" ht="18.75" customHeight="1" spans="1:3">
      <c r="A148" s="82">
        <v>20126</v>
      </c>
      <c r="B148" s="116" t="s">
        <v>897</v>
      </c>
      <c r="C148" s="83">
        <f>SUM(C149:C153)</f>
        <v>143</v>
      </c>
    </row>
    <row r="149" ht="18.75" customHeight="1" spans="1:3">
      <c r="A149" s="82">
        <v>2012601</v>
      </c>
      <c r="B149" s="82" t="s">
        <v>811</v>
      </c>
      <c r="C149" s="83">
        <v>125</v>
      </c>
    </row>
    <row r="150" ht="18.75" customHeight="1" spans="1:3">
      <c r="A150" s="82">
        <v>2012602</v>
      </c>
      <c r="B150" s="82" t="s">
        <v>812</v>
      </c>
      <c r="C150" s="83">
        <v>0</v>
      </c>
    </row>
    <row r="151" ht="18.75" customHeight="1" spans="1:3">
      <c r="A151" s="82">
        <v>2012603</v>
      </c>
      <c r="B151" s="82" t="s">
        <v>813</v>
      </c>
      <c r="C151" s="83">
        <v>0</v>
      </c>
    </row>
    <row r="152" ht="18.75" customHeight="1" spans="1:3">
      <c r="A152" s="82">
        <v>2012604</v>
      </c>
      <c r="B152" s="82" t="s">
        <v>898</v>
      </c>
      <c r="C152" s="83">
        <v>0</v>
      </c>
    </row>
    <row r="153" ht="18.75" customHeight="1" spans="1:3">
      <c r="A153" s="82">
        <v>2012699</v>
      </c>
      <c r="B153" s="82" t="s">
        <v>899</v>
      </c>
      <c r="C153" s="83">
        <v>18</v>
      </c>
    </row>
    <row r="154" ht="18.75" customHeight="1" spans="1:3">
      <c r="A154" s="82">
        <v>20128</v>
      </c>
      <c r="B154" s="116" t="s">
        <v>900</v>
      </c>
      <c r="C154" s="83">
        <f>SUM(C155:C160)</f>
        <v>102</v>
      </c>
    </row>
    <row r="155" ht="18.75" customHeight="1" spans="1:3">
      <c r="A155" s="82">
        <v>2012801</v>
      </c>
      <c r="B155" s="82" t="s">
        <v>811</v>
      </c>
      <c r="C155" s="83">
        <v>56</v>
      </c>
    </row>
    <row r="156" ht="18.75" customHeight="1" spans="1:3">
      <c r="A156" s="82">
        <v>2012802</v>
      </c>
      <c r="B156" s="82" t="s">
        <v>812</v>
      </c>
      <c r="C156" s="83">
        <v>36</v>
      </c>
    </row>
    <row r="157" ht="18.75" customHeight="1" spans="1:3">
      <c r="A157" s="82">
        <v>2012803</v>
      </c>
      <c r="B157" s="82" t="s">
        <v>813</v>
      </c>
      <c r="C157" s="83">
        <v>0</v>
      </c>
    </row>
    <row r="158" ht="18.75" customHeight="1" spans="1:3">
      <c r="A158" s="82">
        <v>2012804</v>
      </c>
      <c r="B158" s="82" t="s">
        <v>825</v>
      </c>
      <c r="C158" s="83">
        <v>0</v>
      </c>
    </row>
    <row r="159" ht="18.75" customHeight="1" spans="1:3">
      <c r="A159" s="82">
        <v>2012850</v>
      </c>
      <c r="B159" s="82" t="s">
        <v>820</v>
      </c>
      <c r="C159" s="83">
        <v>0</v>
      </c>
    </row>
    <row r="160" ht="18.75" customHeight="1" spans="1:3">
      <c r="A160" s="82">
        <v>2012899</v>
      </c>
      <c r="B160" s="82" t="s">
        <v>901</v>
      </c>
      <c r="C160" s="83">
        <v>10</v>
      </c>
    </row>
    <row r="161" ht="18.75" customHeight="1" spans="1:3">
      <c r="A161" s="82">
        <v>20129</v>
      </c>
      <c r="B161" s="116" t="s">
        <v>902</v>
      </c>
      <c r="C161" s="83">
        <f>SUM(C162:C167)</f>
        <v>287</v>
      </c>
    </row>
    <row r="162" ht="18.75" customHeight="1" spans="1:3">
      <c r="A162" s="82">
        <v>2012901</v>
      </c>
      <c r="B162" s="82" t="s">
        <v>811</v>
      </c>
      <c r="C162" s="83">
        <v>173</v>
      </c>
    </row>
    <row r="163" ht="18.75" customHeight="1" spans="1:3">
      <c r="A163" s="82">
        <v>2012902</v>
      </c>
      <c r="B163" s="82" t="s">
        <v>812</v>
      </c>
      <c r="C163" s="83">
        <v>68</v>
      </c>
    </row>
    <row r="164" ht="18.75" customHeight="1" spans="1:3">
      <c r="A164" s="82">
        <v>2012903</v>
      </c>
      <c r="B164" s="82" t="s">
        <v>813</v>
      </c>
      <c r="C164" s="83">
        <v>0</v>
      </c>
    </row>
    <row r="165" ht="18.75" customHeight="1" spans="1:3">
      <c r="A165" s="82">
        <v>2012906</v>
      </c>
      <c r="B165" s="82" t="s">
        <v>903</v>
      </c>
      <c r="C165" s="83">
        <v>0</v>
      </c>
    </row>
    <row r="166" ht="18.75" customHeight="1" spans="1:3">
      <c r="A166" s="82">
        <v>2012950</v>
      </c>
      <c r="B166" s="82" t="s">
        <v>820</v>
      </c>
      <c r="C166" s="83">
        <v>0</v>
      </c>
    </row>
    <row r="167" ht="18.75" customHeight="1" spans="1:3">
      <c r="A167" s="82">
        <v>2012999</v>
      </c>
      <c r="B167" s="82" t="s">
        <v>904</v>
      </c>
      <c r="C167" s="83">
        <v>46</v>
      </c>
    </row>
    <row r="168" ht="18.75" customHeight="1" spans="1:3">
      <c r="A168" s="82">
        <v>20131</v>
      </c>
      <c r="B168" s="116" t="s">
        <v>905</v>
      </c>
      <c r="C168" s="83">
        <f>SUM(C169:C174)</f>
        <v>2377</v>
      </c>
    </row>
    <row r="169" ht="18.75" customHeight="1" spans="1:3">
      <c r="A169" s="82">
        <v>2013101</v>
      </c>
      <c r="B169" s="82" t="s">
        <v>811</v>
      </c>
      <c r="C169" s="83">
        <v>1235</v>
      </c>
    </row>
    <row r="170" ht="18.75" customHeight="1" spans="1:3">
      <c r="A170" s="82">
        <v>2013102</v>
      </c>
      <c r="B170" s="82" t="s">
        <v>812</v>
      </c>
      <c r="C170" s="83">
        <v>951</v>
      </c>
    </row>
    <row r="171" ht="18.75" customHeight="1" spans="1:3">
      <c r="A171" s="82">
        <v>2013103</v>
      </c>
      <c r="B171" s="82" t="s">
        <v>813</v>
      </c>
      <c r="C171" s="83">
        <v>0</v>
      </c>
    </row>
    <row r="172" ht="18.75" customHeight="1" spans="1:3">
      <c r="A172" s="82">
        <v>2013105</v>
      </c>
      <c r="B172" s="82" t="s">
        <v>906</v>
      </c>
      <c r="C172" s="83">
        <v>5</v>
      </c>
    </row>
    <row r="173" ht="18.75" customHeight="1" spans="1:3">
      <c r="A173" s="82">
        <v>2013150</v>
      </c>
      <c r="B173" s="82" t="s">
        <v>820</v>
      </c>
      <c r="C173" s="83">
        <v>0</v>
      </c>
    </row>
    <row r="174" ht="18.75" customHeight="1" spans="1:3">
      <c r="A174" s="82">
        <v>2013199</v>
      </c>
      <c r="B174" s="82" t="s">
        <v>907</v>
      </c>
      <c r="C174" s="83">
        <v>186</v>
      </c>
    </row>
    <row r="175" ht="18.75" customHeight="1" spans="1:3">
      <c r="A175" s="82">
        <v>20132</v>
      </c>
      <c r="B175" s="116" t="s">
        <v>908</v>
      </c>
      <c r="C175" s="83">
        <f>SUM(C176:C181)</f>
        <v>1554</v>
      </c>
    </row>
    <row r="176" ht="18.75" customHeight="1" spans="1:3">
      <c r="A176" s="82">
        <v>2013201</v>
      </c>
      <c r="B176" s="82" t="s">
        <v>811</v>
      </c>
      <c r="C176" s="83">
        <v>632</v>
      </c>
    </row>
    <row r="177" ht="18.75" customHeight="1" spans="1:3">
      <c r="A177" s="82">
        <v>2013202</v>
      </c>
      <c r="B177" s="82" t="s">
        <v>812</v>
      </c>
      <c r="C177" s="83">
        <v>652</v>
      </c>
    </row>
    <row r="178" ht="18.75" customHeight="1" spans="1:3">
      <c r="A178" s="82">
        <v>2013203</v>
      </c>
      <c r="B178" s="82" t="s">
        <v>813</v>
      </c>
      <c r="C178" s="83">
        <v>0</v>
      </c>
    </row>
    <row r="179" ht="18.75" customHeight="1" spans="1:3">
      <c r="A179" s="82">
        <v>2013204</v>
      </c>
      <c r="B179" s="82" t="s">
        <v>909</v>
      </c>
      <c r="C179" s="83">
        <v>0</v>
      </c>
    </row>
    <row r="180" ht="18.75" customHeight="1" spans="1:3">
      <c r="A180" s="82">
        <v>2013250</v>
      </c>
      <c r="B180" s="82" t="s">
        <v>820</v>
      </c>
      <c r="C180" s="83">
        <v>0</v>
      </c>
    </row>
    <row r="181" ht="18.75" customHeight="1" spans="1:3">
      <c r="A181" s="82">
        <v>2013299</v>
      </c>
      <c r="B181" s="82" t="s">
        <v>910</v>
      </c>
      <c r="C181" s="83">
        <v>270</v>
      </c>
    </row>
    <row r="182" ht="18.75" customHeight="1" spans="1:3">
      <c r="A182" s="82">
        <v>20133</v>
      </c>
      <c r="B182" s="116" t="s">
        <v>911</v>
      </c>
      <c r="C182" s="83">
        <f>SUM(C183:C188)</f>
        <v>1169</v>
      </c>
    </row>
    <row r="183" ht="18.75" customHeight="1" spans="1:3">
      <c r="A183" s="82">
        <v>2013301</v>
      </c>
      <c r="B183" s="82" t="s">
        <v>811</v>
      </c>
      <c r="C183" s="83">
        <v>48</v>
      </c>
    </row>
    <row r="184" ht="18.75" customHeight="1" spans="1:3">
      <c r="A184" s="82">
        <v>2013302</v>
      </c>
      <c r="B184" s="82" t="s">
        <v>812</v>
      </c>
      <c r="C184" s="83">
        <v>402</v>
      </c>
    </row>
    <row r="185" ht="18.75" customHeight="1" spans="1:3">
      <c r="A185" s="82">
        <v>2013303</v>
      </c>
      <c r="B185" s="82" t="s">
        <v>813</v>
      </c>
      <c r="C185" s="83">
        <v>0</v>
      </c>
    </row>
    <row r="186" ht="18.75" customHeight="1" spans="1:3">
      <c r="A186" s="82">
        <v>2013304</v>
      </c>
      <c r="B186" s="82" t="s">
        <v>912</v>
      </c>
      <c r="C186" s="83">
        <v>0</v>
      </c>
    </row>
    <row r="187" ht="18.75" customHeight="1" spans="1:3">
      <c r="A187" s="82">
        <v>2013350</v>
      </c>
      <c r="B187" s="82" t="s">
        <v>820</v>
      </c>
      <c r="C187" s="83">
        <v>0</v>
      </c>
    </row>
    <row r="188" ht="18.75" customHeight="1" spans="1:3">
      <c r="A188" s="82">
        <v>2013399</v>
      </c>
      <c r="B188" s="82" t="s">
        <v>913</v>
      </c>
      <c r="C188" s="83">
        <v>719</v>
      </c>
    </row>
    <row r="189" ht="18.75" customHeight="1" spans="1:3">
      <c r="A189" s="82">
        <v>20134</v>
      </c>
      <c r="B189" s="116" t="s">
        <v>914</v>
      </c>
      <c r="C189" s="83">
        <f>SUM(C190:C196)</f>
        <v>441</v>
      </c>
    </row>
    <row r="190" ht="18.75" customHeight="1" spans="1:3">
      <c r="A190" s="82">
        <v>2013401</v>
      </c>
      <c r="B190" s="82" t="s">
        <v>811</v>
      </c>
      <c r="C190" s="83">
        <v>140</v>
      </c>
    </row>
    <row r="191" ht="18.75" customHeight="1" spans="1:3">
      <c r="A191" s="82">
        <v>2013402</v>
      </c>
      <c r="B191" s="82" t="s">
        <v>812</v>
      </c>
      <c r="C191" s="83">
        <v>148</v>
      </c>
    </row>
    <row r="192" ht="18.75" customHeight="1" spans="1:3">
      <c r="A192" s="82">
        <v>2013403</v>
      </c>
      <c r="B192" s="82" t="s">
        <v>813</v>
      </c>
      <c r="C192" s="83">
        <v>29</v>
      </c>
    </row>
    <row r="193" ht="18.75" customHeight="1" spans="1:3">
      <c r="A193" s="82">
        <v>2013404</v>
      </c>
      <c r="B193" s="82" t="s">
        <v>915</v>
      </c>
      <c r="C193" s="83">
        <v>2</v>
      </c>
    </row>
    <row r="194" ht="18.75" customHeight="1" spans="1:3">
      <c r="A194" s="82">
        <v>2013405</v>
      </c>
      <c r="B194" s="82" t="s">
        <v>916</v>
      </c>
      <c r="C194" s="83">
        <v>23</v>
      </c>
    </row>
    <row r="195" ht="18.75" customHeight="1" spans="1:3">
      <c r="A195" s="82">
        <v>2013450</v>
      </c>
      <c r="B195" s="82" t="s">
        <v>820</v>
      </c>
      <c r="C195" s="83">
        <v>0</v>
      </c>
    </row>
    <row r="196" ht="18.75" customHeight="1" spans="1:3">
      <c r="A196" s="82">
        <v>2013499</v>
      </c>
      <c r="B196" s="82" t="s">
        <v>917</v>
      </c>
      <c r="C196" s="83">
        <v>99</v>
      </c>
    </row>
    <row r="197" ht="18.75" customHeight="1" spans="1:3">
      <c r="A197" s="82">
        <v>20135</v>
      </c>
      <c r="B197" s="116" t="s">
        <v>918</v>
      </c>
      <c r="C197" s="83">
        <f>SUM(C198:C202)</f>
        <v>0</v>
      </c>
    </row>
    <row r="198" ht="18.75" customHeight="1" spans="1:3">
      <c r="A198" s="82">
        <v>2013501</v>
      </c>
      <c r="B198" s="82" t="s">
        <v>811</v>
      </c>
      <c r="C198" s="83">
        <v>0</v>
      </c>
    </row>
    <row r="199" ht="18.75" customHeight="1" spans="1:3">
      <c r="A199" s="82">
        <v>2013502</v>
      </c>
      <c r="B199" s="82" t="s">
        <v>812</v>
      </c>
      <c r="C199" s="83">
        <v>0</v>
      </c>
    </row>
    <row r="200" ht="18.75" customHeight="1" spans="1:3">
      <c r="A200" s="82">
        <v>2013503</v>
      </c>
      <c r="B200" s="82" t="s">
        <v>813</v>
      </c>
      <c r="C200" s="83">
        <v>0</v>
      </c>
    </row>
    <row r="201" ht="18.75" customHeight="1" spans="1:3">
      <c r="A201" s="82">
        <v>2013550</v>
      </c>
      <c r="B201" s="82" t="s">
        <v>820</v>
      </c>
      <c r="C201" s="83">
        <v>0</v>
      </c>
    </row>
    <row r="202" ht="18.75" customHeight="1" spans="1:3">
      <c r="A202" s="82">
        <v>2013599</v>
      </c>
      <c r="B202" s="82" t="s">
        <v>919</v>
      </c>
      <c r="C202" s="83">
        <v>0</v>
      </c>
    </row>
    <row r="203" ht="18.75" customHeight="1" spans="1:3">
      <c r="A203" s="82">
        <v>20136</v>
      </c>
      <c r="B203" s="116" t="s">
        <v>920</v>
      </c>
      <c r="C203" s="83">
        <f>SUM(C204:C208)</f>
        <v>0</v>
      </c>
    </row>
    <row r="204" ht="18.75" customHeight="1" spans="1:3">
      <c r="A204" s="82">
        <v>2013601</v>
      </c>
      <c r="B204" s="82" t="s">
        <v>811</v>
      </c>
      <c r="C204" s="83">
        <v>0</v>
      </c>
    </row>
    <row r="205" ht="18.75" customHeight="1" spans="1:3">
      <c r="A205" s="82">
        <v>2013602</v>
      </c>
      <c r="B205" s="82" t="s">
        <v>812</v>
      </c>
      <c r="C205" s="83">
        <v>0</v>
      </c>
    </row>
    <row r="206" ht="18.75" customHeight="1" spans="1:3">
      <c r="A206" s="82">
        <v>2013603</v>
      </c>
      <c r="B206" s="82" t="s">
        <v>813</v>
      </c>
      <c r="C206" s="83">
        <v>0</v>
      </c>
    </row>
    <row r="207" ht="18.75" customHeight="1" spans="1:3">
      <c r="A207" s="82">
        <v>2013650</v>
      </c>
      <c r="B207" s="82" t="s">
        <v>820</v>
      </c>
      <c r="C207" s="83">
        <v>0</v>
      </c>
    </row>
    <row r="208" ht="18.75" customHeight="1" spans="1:3">
      <c r="A208" s="82">
        <v>2013699</v>
      </c>
      <c r="B208" s="82" t="s">
        <v>921</v>
      </c>
      <c r="C208" s="83">
        <v>0</v>
      </c>
    </row>
    <row r="209" ht="18.75" customHeight="1" spans="1:3">
      <c r="A209" s="82">
        <v>20137</v>
      </c>
      <c r="B209" s="116" t="s">
        <v>922</v>
      </c>
      <c r="C209" s="83">
        <f>SUM(C210:C215)</f>
        <v>277</v>
      </c>
    </row>
    <row r="210" ht="18.75" customHeight="1" spans="1:3">
      <c r="A210" s="82">
        <v>2013701</v>
      </c>
      <c r="B210" s="82" t="s">
        <v>811</v>
      </c>
      <c r="C210" s="83">
        <v>142</v>
      </c>
    </row>
    <row r="211" ht="18.75" customHeight="1" spans="1:3">
      <c r="A211" s="82">
        <v>2013702</v>
      </c>
      <c r="B211" s="82" t="s">
        <v>812</v>
      </c>
      <c r="C211" s="83">
        <v>130</v>
      </c>
    </row>
    <row r="212" ht="18.75" customHeight="1" spans="1:3">
      <c r="A212" s="82">
        <v>2013703</v>
      </c>
      <c r="B212" s="82" t="s">
        <v>813</v>
      </c>
      <c r="C212" s="83">
        <v>0</v>
      </c>
    </row>
    <row r="213" ht="18.75" customHeight="1" spans="1:3">
      <c r="A213" s="82">
        <v>2013704</v>
      </c>
      <c r="B213" s="82" t="s">
        <v>923</v>
      </c>
      <c r="C213" s="83">
        <v>0</v>
      </c>
    </row>
    <row r="214" ht="18.75" customHeight="1" spans="1:3">
      <c r="A214" s="82">
        <v>2013750</v>
      </c>
      <c r="B214" s="82" t="s">
        <v>820</v>
      </c>
      <c r="C214" s="83">
        <v>0</v>
      </c>
    </row>
    <row r="215" ht="18.75" customHeight="1" spans="1:3">
      <c r="A215" s="82">
        <v>2013799</v>
      </c>
      <c r="B215" s="82" t="s">
        <v>924</v>
      </c>
      <c r="C215" s="83">
        <v>5</v>
      </c>
    </row>
    <row r="216" ht="18.75" customHeight="1" spans="1:3">
      <c r="A216" s="82">
        <v>20138</v>
      </c>
      <c r="B216" s="116" t="s">
        <v>925</v>
      </c>
      <c r="C216" s="83">
        <f>SUM(C217:C230)</f>
        <v>5141</v>
      </c>
    </row>
    <row r="217" ht="18.75" customHeight="1" spans="1:3">
      <c r="A217" s="82">
        <v>2013801</v>
      </c>
      <c r="B217" s="82" t="s">
        <v>811</v>
      </c>
      <c r="C217" s="83">
        <v>2661</v>
      </c>
    </row>
    <row r="218" ht="18.75" customHeight="1" spans="1:3">
      <c r="A218" s="82">
        <v>2013802</v>
      </c>
      <c r="B218" s="82" t="s">
        <v>812</v>
      </c>
      <c r="C218" s="83">
        <v>174</v>
      </c>
    </row>
    <row r="219" ht="18.75" customHeight="1" spans="1:3">
      <c r="A219" s="82">
        <v>2013803</v>
      </c>
      <c r="B219" s="82" t="s">
        <v>813</v>
      </c>
      <c r="C219" s="83">
        <v>0</v>
      </c>
    </row>
    <row r="220" ht="18.75" customHeight="1" spans="1:3">
      <c r="A220" s="82">
        <v>2013804</v>
      </c>
      <c r="B220" s="82" t="s">
        <v>926</v>
      </c>
      <c r="C220" s="83">
        <v>0</v>
      </c>
    </row>
    <row r="221" ht="18.75" customHeight="1" spans="1:3">
      <c r="A221" s="82">
        <v>2013805</v>
      </c>
      <c r="B221" s="82" t="s">
        <v>927</v>
      </c>
      <c r="C221" s="83">
        <v>0</v>
      </c>
    </row>
    <row r="222" ht="18.75" customHeight="1" spans="1:3">
      <c r="A222" s="82">
        <v>2013808</v>
      </c>
      <c r="B222" s="82" t="s">
        <v>852</v>
      </c>
      <c r="C222" s="83">
        <v>0</v>
      </c>
    </row>
    <row r="223" ht="18.75" customHeight="1" spans="1:3">
      <c r="A223" s="82">
        <v>2013810</v>
      </c>
      <c r="B223" s="82" t="s">
        <v>928</v>
      </c>
      <c r="C223" s="83">
        <v>4</v>
      </c>
    </row>
    <row r="224" ht="18.75" customHeight="1" spans="1:3">
      <c r="A224" s="82">
        <v>2013812</v>
      </c>
      <c r="B224" s="82" t="s">
        <v>929</v>
      </c>
      <c r="C224" s="83">
        <v>3</v>
      </c>
    </row>
    <row r="225" ht="18.75" customHeight="1" spans="1:3">
      <c r="A225" s="82">
        <v>2013813</v>
      </c>
      <c r="B225" s="82" t="s">
        <v>930</v>
      </c>
      <c r="C225" s="83">
        <v>0</v>
      </c>
    </row>
    <row r="226" ht="18.75" customHeight="1" spans="1:3">
      <c r="A226" s="82">
        <v>2013814</v>
      </c>
      <c r="B226" s="82" t="s">
        <v>931</v>
      </c>
      <c r="C226" s="83">
        <v>0</v>
      </c>
    </row>
    <row r="227" ht="18.75" customHeight="1" spans="1:3">
      <c r="A227" s="82">
        <v>2013815</v>
      </c>
      <c r="B227" s="82" t="s">
        <v>932</v>
      </c>
      <c r="C227" s="83">
        <v>0</v>
      </c>
    </row>
    <row r="228" ht="18.75" customHeight="1" spans="1:3">
      <c r="A228" s="82">
        <v>2013816</v>
      </c>
      <c r="B228" s="82" t="s">
        <v>933</v>
      </c>
      <c r="C228" s="83">
        <v>15</v>
      </c>
    </row>
    <row r="229" ht="18.75" customHeight="1" spans="1:3">
      <c r="A229" s="82">
        <v>2013850</v>
      </c>
      <c r="B229" s="82" t="s">
        <v>820</v>
      </c>
      <c r="C229" s="83">
        <v>773</v>
      </c>
    </row>
    <row r="230" ht="18.75" customHeight="1" spans="1:3">
      <c r="A230" s="82">
        <v>2013899</v>
      </c>
      <c r="B230" s="82" t="s">
        <v>934</v>
      </c>
      <c r="C230" s="83">
        <v>1511</v>
      </c>
    </row>
    <row r="231" ht="18.75" customHeight="1" spans="1:3">
      <c r="A231" s="82">
        <v>20199</v>
      </c>
      <c r="B231" s="116" t="s">
        <v>935</v>
      </c>
      <c r="C231" s="83">
        <f>SUM(C232:C233)</f>
        <v>183</v>
      </c>
    </row>
    <row r="232" ht="18.75" customHeight="1" spans="1:3">
      <c r="A232" s="82">
        <v>2019901</v>
      </c>
      <c r="B232" s="82" t="s">
        <v>936</v>
      </c>
      <c r="C232" s="83">
        <v>0</v>
      </c>
    </row>
    <row r="233" ht="18.75" customHeight="1" spans="1:3">
      <c r="A233" s="82">
        <v>2019999</v>
      </c>
      <c r="B233" s="82" t="s">
        <v>937</v>
      </c>
      <c r="C233" s="83">
        <v>183</v>
      </c>
    </row>
    <row r="234" ht="18.75" customHeight="1" spans="1:3">
      <c r="A234" s="82">
        <v>202</v>
      </c>
      <c r="B234" s="116" t="s">
        <v>776</v>
      </c>
      <c r="C234" s="83">
        <f>SUM(C235,C242,C245,C248,C254,C259,C261,C266,C272)</f>
        <v>0</v>
      </c>
    </row>
    <row r="235" ht="18.75" customHeight="1" spans="1:3">
      <c r="A235" s="82">
        <v>20201</v>
      </c>
      <c r="B235" s="116" t="s">
        <v>938</v>
      </c>
      <c r="C235" s="83">
        <f>SUM(C236:C241)</f>
        <v>0</v>
      </c>
    </row>
    <row r="236" ht="18.75" customHeight="1" spans="1:3">
      <c r="A236" s="82">
        <v>2020101</v>
      </c>
      <c r="B236" s="82" t="s">
        <v>811</v>
      </c>
      <c r="C236" s="83">
        <v>0</v>
      </c>
    </row>
    <row r="237" ht="18.75" customHeight="1" spans="1:3">
      <c r="A237" s="82">
        <v>2020102</v>
      </c>
      <c r="B237" s="82" t="s">
        <v>812</v>
      </c>
      <c r="C237" s="83">
        <v>0</v>
      </c>
    </row>
    <row r="238" ht="18.75" customHeight="1" spans="1:3">
      <c r="A238" s="82">
        <v>2020103</v>
      </c>
      <c r="B238" s="82" t="s">
        <v>813</v>
      </c>
      <c r="C238" s="83">
        <v>0</v>
      </c>
    </row>
    <row r="239" ht="18.75" customHeight="1" spans="1:3">
      <c r="A239" s="82">
        <v>2020104</v>
      </c>
      <c r="B239" s="82" t="s">
        <v>906</v>
      </c>
      <c r="C239" s="83">
        <v>0</v>
      </c>
    </row>
    <row r="240" ht="18.75" customHeight="1" spans="1:3">
      <c r="A240" s="82">
        <v>2020150</v>
      </c>
      <c r="B240" s="82" t="s">
        <v>820</v>
      </c>
      <c r="C240" s="83">
        <v>0</v>
      </c>
    </row>
    <row r="241" ht="18.75" customHeight="1" spans="1:3">
      <c r="A241" s="82">
        <v>2020199</v>
      </c>
      <c r="B241" s="82" t="s">
        <v>939</v>
      </c>
      <c r="C241" s="83">
        <v>0</v>
      </c>
    </row>
    <row r="242" ht="18.75" customHeight="1" spans="1:3">
      <c r="A242" s="82">
        <v>20202</v>
      </c>
      <c r="B242" s="116" t="s">
        <v>940</v>
      </c>
      <c r="C242" s="83">
        <f>SUM(C243:C244)</f>
        <v>0</v>
      </c>
    </row>
    <row r="243" ht="18.75" customHeight="1" spans="1:3">
      <c r="A243" s="82">
        <v>2020201</v>
      </c>
      <c r="B243" s="82" t="s">
        <v>941</v>
      </c>
      <c r="C243" s="83">
        <v>0</v>
      </c>
    </row>
    <row r="244" ht="18.75" customHeight="1" spans="1:3">
      <c r="A244" s="82">
        <v>2020202</v>
      </c>
      <c r="B244" s="82" t="s">
        <v>942</v>
      </c>
      <c r="C244" s="83">
        <v>0</v>
      </c>
    </row>
    <row r="245" ht="18.75" customHeight="1" spans="1:3">
      <c r="A245" s="82">
        <v>20203</v>
      </c>
      <c r="B245" s="116" t="s">
        <v>943</v>
      </c>
      <c r="C245" s="83">
        <f>SUM(C246:C247)</f>
        <v>0</v>
      </c>
    </row>
    <row r="246" ht="18.75" customHeight="1" spans="1:3">
      <c r="A246" s="82">
        <v>2020304</v>
      </c>
      <c r="B246" s="82" t="s">
        <v>944</v>
      </c>
      <c r="C246" s="83">
        <v>0</v>
      </c>
    </row>
    <row r="247" ht="18.75" customHeight="1" spans="1:3">
      <c r="A247" s="82">
        <v>2020306</v>
      </c>
      <c r="B247" s="82" t="s">
        <v>945</v>
      </c>
      <c r="C247" s="83">
        <v>0</v>
      </c>
    </row>
    <row r="248" ht="18.75" customHeight="1" spans="1:3">
      <c r="A248" s="82">
        <v>20204</v>
      </c>
      <c r="B248" s="116" t="s">
        <v>946</v>
      </c>
      <c r="C248" s="83">
        <f>SUM(C249:C253)</f>
        <v>0</v>
      </c>
    </row>
    <row r="249" ht="18.75" customHeight="1" spans="1:3">
      <c r="A249" s="82">
        <v>2020401</v>
      </c>
      <c r="B249" s="82" t="s">
        <v>947</v>
      </c>
      <c r="C249" s="83">
        <v>0</v>
      </c>
    </row>
    <row r="250" ht="18.75" customHeight="1" spans="1:3">
      <c r="A250" s="82">
        <v>2020402</v>
      </c>
      <c r="B250" s="82" t="s">
        <v>948</v>
      </c>
      <c r="C250" s="83">
        <v>0</v>
      </c>
    </row>
    <row r="251" ht="18.75" customHeight="1" spans="1:3">
      <c r="A251" s="82">
        <v>2020403</v>
      </c>
      <c r="B251" s="82" t="s">
        <v>949</v>
      </c>
      <c r="C251" s="83">
        <v>0</v>
      </c>
    </row>
    <row r="252" ht="18.75" customHeight="1" spans="1:3">
      <c r="A252" s="82">
        <v>2020404</v>
      </c>
      <c r="B252" s="82" t="s">
        <v>950</v>
      </c>
      <c r="C252" s="83">
        <v>0</v>
      </c>
    </row>
    <row r="253" ht="18.75" customHeight="1" spans="1:3">
      <c r="A253" s="82">
        <v>2020499</v>
      </c>
      <c r="B253" s="82" t="s">
        <v>951</v>
      </c>
      <c r="C253" s="83">
        <v>0</v>
      </c>
    </row>
    <row r="254" ht="18.75" customHeight="1" spans="1:3">
      <c r="A254" s="82">
        <v>20205</v>
      </c>
      <c r="B254" s="116" t="s">
        <v>952</v>
      </c>
      <c r="C254" s="83">
        <f>SUM(C255:C258)</f>
        <v>0</v>
      </c>
    </row>
    <row r="255" ht="18.75" customHeight="1" spans="1:3">
      <c r="A255" s="82">
        <v>2020503</v>
      </c>
      <c r="B255" s="82" t="s">
        <v>953</v>
      </c>
      <c r="C255" s="83">
        <v>0</v>
      </c>
    </row>
    <row r="256" ht="18.75" customHeight="1" spans="1:3">
      <c r="A256" s="82">
        <v>2020504</v>
      </c>
      <c r="B256" s="82" t="s">
        <v>954</v>
      </c>
      <c r="C256" s="83">
        <v>0</v>
      </c>
    </row>
    <row r="257" ht="18.75" customHeight="1" spans="1:3">
      <c r="A257" s="82">
        <v>2020505</v>
      </c>
      <c r="B257" s="82" t="s">
        <v>955</v>
      </c>
      <c r="C257" s="83">
        <v>0</v>
      </c>
    </row>
    <row r="258" ht="18.75" customHeight="1" spans="1:3">
      <c r="A258" s="82">
        <v>2020599</v>
      </c>
      <c r="B258" s="82" t="s">
        <v>956</v>
      </c>
      <c r="C258" s="83">
        <v>0</v>
      </c>
    </row>
    <row r="259" ht="18.75" customHeight="1" spans="1:3">
      <c r="A259" s="82">
        <v>20206</v>
      </c>
      <c r="B259" s="116" t="s">
        <v>957</v>
      </c>
      <c r="C259" s="83">
        <f>C260</f>
        <v>0</v>
      </c>
    </row>
    <row r="260" ht="18.75" customHeight="1" spans="1:3">
      <c r="A260" s="82">
        <v>2020601</v>
      </c>
      <c r="B260" s="82" t="s">
        <v>958</v>
      </c>
      <c r="C260" s="83">
        <v>0</v>
      </c>
    </row>
    <row r="261" ht="18.75" customHeight="1" spans="1:3">
      <c r="A261" s="82">
        <v>20207</v>
      </c>
      <c r="B261" s="116" t="s">
        <v>959</v>
      </c>
      <c r="C261" s="83">
        <f>SUM(C262:C265)</f>
        <v>0</v>
      </c>
    </row>
    <row r="262" ht="18.75" customHeight="1" spans="1:3">
      <c r="A262" s="82">
        <v>2020701</v>
      </c>
      <c r="B262" s="82" t="s">
        <v>960</v>
      </c>
      <c r="C262" s="83">
        <v>0</v>
      </c>
    </row>
    <row r="263" ht="18.75" customHeight="1" spans="1:3">
      <c r="A263" s="82">
        <v>2020702</v>
      </c>
      <c r="B263" s="82" t="s">
        <v>961</v>
      </c>
      <c r="C263" s="83">
        <v>0</v>
      </c>
    </row>
    <row r="264" ht="18.75" customHeight="1" spans="1:3">
      <c r="A264" s="82">
        <v>2020703</v>
      </c>
      <c r="B264" s="82" t="s">
        <v>962</v>
      </c>
      <c r="C264" s="83">
        <v>0</v>
      </c>
    </row>
    <row r="265" ht="18.75" customHeight="1" spans="1:3">
      <c r="A265" s="82">
        <v>2020799</v>
      </c>
      <c r="B265" s="82" t="s">
        <v>963</v>
      </c>
      <c r="C265" s="83">
        <v>0</v>
      </c>
    </row>
    <row r="266" ht="18.75" customHeight="1" spans="1:3">
      <c r="A266" s="82">
        <v>20208</v>
      </c>
      <c r="B266" s="116" t="s">
        <v>964</v>
      </c>
      <c r="C266" s="83">
        <f>SUM(C267:C271)</f>
        <v>0</v>
      </c>
    </row>
    <row r="267" ht="18.75" customHeight="1" spans="1:3">
      <c r="A267" s="82">
        <v>2020801</v>
      </c>
      <c r="B267" s="82" t="s">
        <v>811</v>
      </c>
      <c r="C267" s="83">
        <v>0</v>
      </c>
    </row>
    <row r="268" ht="18.75" customHeight="1" spans="1:3">
      <c r="A268" s="82">
        <v>2020802</v>
      </c>
      <c r="B268" s="82" t="s">
        <v>812</v>
      </c>
      <c r="C268" s="83">
        <v>0</v>
      </c>
    </row>
    <row r="269" ht="18.75" customHeight="1" spans="1:3">
      <c r="A269" s="82">
        <v>2020803</v>
      </c>
      <c r="B269" s="82" t="s">
        <v>813</v>
      </c>
      <c r="C269" s="83">
        <v>0</v>
      </c>
    </row>
    <row r="270" ht="18.75" customHeight="1" spans="1:3">
      <c r="A270" s="82">
        <v>2020850</v>
      </c>
      <c r="B270" s="82" t="s">
        <v>820</v>
      </c>
      <c r="C270" s="83">
        <v>0</v>
      </c>
    </row>
    <row r="271" ht="18.75" customHeight="1" spans="1:3">
      <c r="A271" s="82">
        <v>2020899</v>
      </c>
      <c r="B271" s="82" t="s">
        <v>965</v>
      </c>
      <c r="C271" s="83">
        <v>0</v>
      </c>
    </row>
    <row r="272" ht="18.75" customHeight="1" spans="1:3">
      <c r="A272" s="82">
        <v>20299</v>
      </c>
      <c r="B272" s="116" t="s">
        <v>966</v>
      </c>
      <c r="C272" s="83">
        <f t="shared" ref="C272:C277" si="0">C273</f>
        <v>0</v>
      </c>
    </row>
    <row r="273" ht="18.75" customHeight="1" spans="1:3">
      <c r="A273" s="82">
        <v>2029999</v>
      </c>
      <c r="B273" s="82" t="s">
        <v>967</v>
      </c>
      <c r="C273" s="83">
        <v>0</v>
      </c>
    </row>
    <row r="274" ht="18.75" customHeight="1" spans="1:3">
      <c r="A274" s="82">
        <v>203</v>
      </c>
      <c r="B274" s="116" t="s">
        <v>777</v>
      </c>
      <c r="C274" s="83">
        <f>SUM(C275,C277,C279,C281,C291)</f>
        <v>684</v>
      </c>
    </row>
    <row r="275" ht="18.75" customHeight="1" spans="1:3">
      <c r="A275" s="82">
        <v>20301</v>
      </c>
      <c r="B275" s="116" t="s">
        <v>1843</v>
      </c>
      <c r="C275" s="83">
        <f t="shared" si="0"/>
        <v>0</v>
      </c>
    </row>
    <row r="276" ht="18.75" customHeight="1" spans="1:3">
      <c r="A276" s="82">
        <v>2030101</v>
      </c>
      <c r="B276" s="82" t="s">
        <v>1844</v>
      </c>
      <c r="C276" s="83">
        <v>0</v>
      </c>
    </row>
    <row r="277" ht="18.75" customHeight="1" spans="1:3">
      <c r="A277" s="82">
        <v>20304</v>
      </c>
      <c r="B277" s="116" t="s">
        <v>1845</v>
      </c>
      <c r="C277" s="83">
        <f t="shared" si="0"/>
        <v>0</v>
      </c>
    </row>
    <row r="278" ht="18.75" customHeight="1" spans="1:3">
      <c r="A278" s="82">
        <v>2030401</v>
      </c>
      <c r="B278" s="82" t="s">
        <v>1846</v>
      </c>
      <c r="C278" s="83">
        <v>0</v>
      </c>
    </row>
    <row r="279" ht="18.75" customHeight="1" spans="1:3">
      <c r="A279" s="82">
        <v>20305</v>
      </c>
      <c r="B279" s="116" t="s">
        <v>1847</v>
      </c>
      <c r="C279" s="83">
        <f>C280</f>
        <v>0</v>
      </c>
    </row>
    <row r="280" ht="18.75" customHeight="1" spans="1:3">
      <c r="A280" s="82">
        <v>2030501</v>
      </c>
      <c r="B280" s="82" t="s">
        <v>1848</v>
      </c>
      <c r="C280" s="83">
        <v>0</v>
      </c>
    </row>
    <row r="281" ht="18.75" customHeight="1" spans="1:3">
      <c r="A281" s="82">
        <v>20306</v>
      </c>
      <c r="B281" s="116" t="s">
        <v>1849</v>
      </c>
      <c r="C281" s="83">
        <f>SUM(C282:C290)</f>
        <v>634</v>
      </c>
    </row>
    <row r="282" ht="18.75" customHeight="1" spans="1:3">
      <c r="A282" s="82">
        <v>2030601</v>
      </c>
      <c r="B282" s="82" t="s">
        <v>1850</v>
      </c>
      <c r="C282" s="83">
        <v>0</v>
      </c>
    </row>
    <row r="283" ht="18.75" customHeight="1" spans="1:3">
      <c r="A283" s="82">
        <v>2030602</v>
      </c>
      <c r="B283" s="82" t="s">
        <v>1851</v>
      </c>
      <c r="C283" s="83">
        <v>0</v>
      </c>
    </row>
    <row r="284" ht="18.75" customHeight="1" spans="1:3">
      <c r="A284" s="82">
        <v>2030603</v>
      </c>
      <c r="B284" s="82" t="s">
        <v>1852</v>
      </c>
      <c r="C284" s="83">
        <v>314</v>
      </c>
    </row>
    <row r="285" ht="18.75" customHeight="1" spans="1:3">
      <c r="A285" s="82">
        <v>2030604</v>
      </c>
      <c r="B285" s="82" t="s">
        <v>1853</v>
      </c>
      <c r="C285" s="83">
        <v>100</v>
      </c>
    </row>
    <row r="286" ht="18.75" customHeight="1" spans="1:3">
      <c r="A286" s="82">
        <v>2030605</v>
      </c>
      <c r="B286" s="82" t="s">
        <v>1854</v>
      </c>
      <c r="C286" s="83">
        <v>0</v>
      </c>
    </row>
    <row r="287" ht="18.75" customHeight="1" spans="1:3">
      <c r="A287" s="82">
        <v>2030606</v>
      </c>
      <c r="B287" s="82" t="s">
        <v>1855</v>
      </c>
      <c r="C287" s="83">
        <v>0</v>
      </c>
    </row>
    <row r="288" ht="18.75" customHeight="1" spans="1:3">
      <c r="A288" s="82">
        <v>2030607</v>
      </c>
      <c r="B288" s="82" t="s">
        <v>1856</v>
      </c>
      <c r="C288" s="83">
        <v>220</v>
      </c>
    </row>
    <row r="289" ht="18.75" customHeight="1" spans="1:3">
      <c r="A289" s="82">
        <v>2030608</v>
      </c>
      <c r="B289" s="82" t="s">
        <v>1857</v>
      </c>
      <c r="C289" s="83">
        <v>0</v>
      </c>
    </row>
    <row r="290" ht="18.75" customHeight="1" spans="1:3">
      <c r="A290" s="82">
        <v>2030699</v>
      </c>
      <c r="B290" s="82" t="s">
        <v>1858</v>
      </c>
      <c r="C290" s="83">
        <v>0</v>
      </c>
    </row>
    <row r="291" ht="18.75" customHeight="1" spans="1:3">
      <c r="A291" s="82">
        <v>20399</v>
      </c>
      <c r="B291" s="116" t="s">
        <v>1859</v>
      </c>
      <c r="C291" s="83">
        <f>C292</f>
        <v>50</v>
      </c>
    </row>
    <row r="292" ht="18.75" customHeight="1" spans="1:3">
      <c r="A292" s="82">
        <v>2039999</v>
      </c>
      <c r="B292" s="82" t="s">
        <v>1860</v>
      </c>
      <c r="C292" s="83">
        <v>50</v>
      </c>
    </row>
    <row r="293" ht="18.75" customHeight="1" spans="1:3">
      <c r="A293" s="82">
        <v>204</v>
      </c>
      <c r="B293" s="116" t="s">
        <v>778</v>
      </c>
      <c r="C293" s="83">
        <f>SUM(C294,C297,C308,C315,C323,C332,C346,C356,C366,C374,C380)</f>
        <v>20542</v>
      </c>
    </row>
    <row r="294" ht="18.75" customHeight="1" spans="1:3">
      <c r="A294" s="82">
        <v>20401</v>
      </c>
      <c r="B294" s="116" t="s">
        <v>968</v>
      </c>
      <c r="C294" s="83">
        <f>SUM(C295:C296)</f>
        <v>32</v>
      </c>
    </row>
    <row r="295" ht="18.75" customHeight="1" spans="1:3">
      <c r="A295" s="82">
        <v>2040101</v>
      </c>
      <c r="B295" s="82" t="s">
        <v>969</v>
      </c>
      <c r="C295" s="83">
        <v>32</v>
      </c>
    </row>
    <row r="296" ht="18.75" customHeight="1" spans="1:3">
      <c r="A296" s="82">
        <v>2040199</v>
      </c>
      <c r="B296" s="82" t="s">
        <v>970</v>
      </c>
      <c r="C296" s="83">
        <v>0</v>
      </c>
    </row>
    <row r="297" ht="18.75" customHeight="1" spans="1:3">
      <c r="A297" s="82">
        <v>20402</v>
      </c>
      <c r="B297" s="116" t="s">
        <v>971</v>
      </c>
      <c r="C297" s="83">
        <f>SUM(C298:C307)</f>
        <v>18581</v>
      </c>
    </row>
    <row r="298" ht="18.75" customHeight="1" spans="1:3">
      <c r="A298" s="82">
        <v>2040201</v>
      </c>
      <c r="B298" s="82" t="s">
        <v>811</v>
      </c>
      <c r="C298" s="83">
        <v>8099</v>
      </c>
    </row>
    <row r="299" ht="18.75" customHeight="1" spans="1:3">
      <c r="A299" s="82">
        <v>2040202</v>
      </c>
      <c r="B299" s="82" t="s">
        <v>812</v>
      </c>
      <c r="C299" s="83">
        <v>3342</v>
      </c>
    </row>
    <row r="300" ht="18.75" customHeight="1" spans="1:3">
      <c r="A300" s="82">
        <v>2040203</v>
      </c>
      <c r="B300" s="82" t="s">
        <v>813</v>
      </c>
      <c r="C300" s="83">
        <v>0</v>
      </c>
    </row>
    <row r="301" ht="18.75" customHeight="1" spans="1:3">
      <c r="A301" s="82">
        <v>2040219</v>
      </c>
      <c r="B301" s="82" t="s">
        <v>852</v>
      </c>
      <c r="C301" s="83">
        <v>0</v>
      </c>
    </row>
    <row r="302" ht="18.75" customHeight="1" spans="1:3">
      <c r="A302" s="82">
        <v>2040220</v>
      </c>
      <c r="B302" s="82" t="s">
        <v>972</v>
      </c>
      <c r="C302" s="83">
        <v>6462</v>
      </c>
    </row>
    <row r="303" ht="18.75" customHeight="1" spans="1:3">
      <c r="A303" s="82">
        <v>2040221</v>
      </c>
      <c r="B303" s="82" t="s">
        <v>973</v>
      </c>
      <c r="C303" s="83">
        <v>0</v>
      </c>
    </row>
    <row r="304" ht="18.75" customHeight="1" spans="1:3">
      <c r="A304" s="82">
        <v>2040222</v>
      </c>
      <c r="B304" s="82" t="s">
        <v>974</v>
      </c>
      <c r="C304" s="83">
        <v>0</v>
      </c>
    </row>
    <row r="305" ht="18.75" customHeight="1" spans="1:3">
      <c r="A305" s="82">
        <v>2040223</v>
      </c>
      <c r="B305" s="82" t="s">
        <v>975</v>
      </c>
      <c r="C305" s="83">
        <v>0</v>
      </c>
    </row>
    <row r="306" ht="18.75" customHeight="1" spans="1:3">
      <c r="A306" s="82">
        <v>2040250</v>
      </c>
      <c r="B306" s="82" t="s">
        <v>820</v>
      </c>
      <c r="C306" s="83">
        <v>0</v>
      </c>
    </row>
    <row r="307" ht="18.75" customHeight="1" spans="1:3">
      <c r="A307" s="82">
        <v>2040299</v>
      </c>
      <c r="B307" s="82" t="s">
        <v>976</v>
      </c>
      <c r="C307" s="83">
        <v>678</v>
      </c>
    </row>
    <row r="308" ht="18.75" customHeight="1" spans="1:3">
      <c r="A308" s="82">
        <v>20403</v>
      </c>
      <c r="B308" s="116" t="s">
        <v>977</v>
      </c>
      <c r="C308" s="83">
        <f>SUM(C309:C314)</f>
        <v>0</v>
      </c>
    </row>
    <row r="309" ht="18.75" customHeight="1" spans="1:3">
      <c r="A309" s="82">
        <v>2040301</v>
      </c>
      <c r="B309" s="82" t="s">
        <v>811</v>
      </c>
      <c r="C309" s="83">
        <v>0</v>
      </c>
    </row>
    <row r="310" ht="18.75" customHeight="1" spans="1:3">
      <c r="A310" s="82">
        <v>2040302</v>
      </c>
      <c r="B310" s="82" t="s">
        <v>812</v>
      </c>
      <c r="C310" s="83">
        <v>0</v>
      </c>
    </row>
    <row r="311" ht="18.75" customHeight="1" spans="1:3">
      <c r="A311" s="82">
        <v>2040303</v>
      </c>
      <c r="B311" s="82" t="s">
        <v>813</v>
      </c>
      <c r="C311" s="83">
        <v>0</v>
      </c>
    </row>
    <row r="312" ht="18.75" customHeight="1" spans="1:3">
      <c r="A312" s="82">
        <v>2040304</v>
      </c>
      <c r="B312" s="82" t="s">
        <v>978</v>
      </c>
      <c r="C312" s="83">
        <v>0</v>
      </c>
    </row>
    <row r="313" ht="18.75" customHeight="1" spans="1:3">
      <c r="A313" s="82">
        <v>2040350</v>
      </c>
      <c r="B313" s="82" t="s">
        <v>820</v>
      </c>
      <c r="C313" s="83">
        <v>0</v>
      </c>
    </row>
    <row r="314" ht="18.75" customHeight="1" spans="1:3">
      <c r="A314" s="82">
        <v>2040399</v>
      </c>
      <c r="B314" s="82" t="s">
        <v>979</v>
      </c>
      <c r="C314" s="83">
        <v>0</v>
      </c>
    </row>
    <row r="315" ht="18.75" customHeight="1" spans="1:3">
      <c r="A315" s="82">
        <v>20404</v>
      </c>
      <c r="B315" s="116" t="s">
        <v>980</v>
      </c>
      <c r="C315" s="83">
        <f>SUM(C316:C322)</f>
        <v>0</v>
      </c>
    </row>
    <row r="316" ht="18.75" customHeight="1" spans="1:3">
      <c r="A316" s="82">
        <v>2040401</v>
      </c>
      <c r="B316" s="82" t="s">
        <v>811</v>
      </c>
      <c r="C316" s="83">
        <v>0</v>
      </c>
    </row>
    <row r="317" ht="18.75" customHeight="1" spans="1:3">
      <c r="A317" s="82">
        <v>2040402</v>
      </c>
      <c r="B317" s="82" t="s">
        <v>812</v>
      </c>
      <c r="C317" s="83">
        <v>0</v>
      </c>
    </row>
    <row r="318" ht="18.75" customHeight="1" spans="1:3">
      <c r="A318" s="82">
        <v>2040403</v>
      </c>
      <c r="B318" s="82" t="s">
        <v>813</v>
      </c>
      <c r="C318" s="83">
        <v>0</v>
      </c>
    </row>
    <row r="319" ht="18.75" customHeight="1" spans="1:3">
      <c r="A319" s="82">
        <v>2040409</v>
      </c>
      <c r="B319" s="82" t="s">
        <v>981</v>
      </c>
      <c r="C319" s="83">
        <v>0</v>
      </c>
    </row>
    <row r="320" ht="18.75" customHeight="1" spans="1:3">
      <c r="A320" s="82">
        <v>2040410</v>
      </c>
      <c r="B320" s="82" t="s">
        <v>982</v>
      </c>
      <c r="C320" s="83">
        <v>0</v>
      </c>
    </row>
    <row r="321" ht="18.75" customHeight="1" spans="1:3">
      <c r="A321" s="82">
        <v>2040450</v>
      </c>
      <c r="B321" s="82" t="s">
        <v>820</v>
      </c>
      <c r="C321" s="83">
        <v>0</v>
      </c>
    </row>
    <row r="322" ht="18.75" customHeight="1" spans="1:3">
      <c r="A322" s="82">
        <v>2040499</v>
      </c>
      <c r="B322" s="82" t="s">
        <v>983</v>
      </c>
      <c r="C322" s="83">
        <v>0</v>
      </c>
    </row>
    <row r="323" ht="18.75" customHeight="1" spans="1:3">
      <c r="A323" s="82">
        <v>20405</v>
      </c>
      <c r="B323" s="116" t="s">
        <v>984</v>
      </c>
      <c r="C323" s="83">
        <f>SUM(C324:C331)</f>
        <v>0</v>
      </c>
    </row>
    <row r="324" ht="18.75" customHeight="1" spans="1:3">
      <c r="A324" s="82">
        <v>2040501</v>
      </c>
      <c r="B324" s="82" t="s">
        <v>811</v>
      </c>
      <c r="C324" s="83">
        <v>0</v>
      </c>
    </row>
    <row r="325" ht="18.75" customHeight="1" spans="1:3">
      <c r="A325" s="82">
        <v>2040502</v>
      </c>
      <c r="B325" s="82" t="s">
        <v>812</v>
      </c>
      <c r="C325" s="83">
        <v>0</v>
      </c>
    </row>
    <row r="326" ht="18.75" customHeight="1" spans="1:3">
      <c r="A326" s="82">
        <v>2040503</v>
      </c>
      <c r="B326" s="82" t="s">
        <v>813</v>
      </c>
      <c r="C326" s="83">
        <v>0</v>
      </c>
    </row>
    <row r="327" ht="18.75" customHeight="1" spans="1:3">
      <c r="A327" s="82">
        <v>2040504</v>
      </c>
      <c r="B327" s="82" t="s">
        <v>985</v>
      </c>
      <c r="C327" s="83">
        <v>0</v>
      </c>
    </row>
    <row r="328" ht="18.75" customHeight="1" spans="1:3">
      <c r="A328" s="82">
        <v>2040505</v>
      </c>
      <c r="B328" s="82" t="s">
        <v>986</v>
      </c>
      <c r="C328" s="83">
        <v>0</v>
      </c>
    </row>
    <row r="329" ht="18.75" customHeight="1" spans="1:3">
      <c r="A329" s="82">
        <v>2040506</v>
      </c>
      <c r="B329" s="82" t="s">
        <v>987</v>
      </c>
      <c r="C329" s="83">
        <v>0</v>
      </c>
    </row>
    <row r="330" ht="18.75" customHeight="1" spans="1:3">
      <c r="A330" s="82">
        <v>2040550</v>
      </c>
      <c r="B330" s="82" t="s">
        <v>820</v>
      </c>
      <c r="C330" s="83">
        <v>0</v>
      </c>
    </row>
    <row r="331" ht="18.75" customHeight="1" spans="1:3">
      <c r="A331" s="82">
        <v>2040599</v>
      </c>
      <c r="B331" s="82" t="s">
        <v>988</v>
      </c>
      <c r="C331" s="83">
        <v>0</v>
      </c>
    </row>
    <row r="332" ht="18.75" customHeight="1" spans="1:3">
      <c r="A332" s="82">
        <v>20406</v>
      </c>
      <c r="B332" s="116" t="s">
        <v>989</v>
      </c>
      <c r="C332" s="83">
        <f>SUM(C333:C345)</f>
        <v>1828</v>
      </c>
    </row>
    <row r="333" ht="18.75" customHeight="1" spans="1:3">
      <c r="A333" s="82">
        <v>2040601</v>
      </c>
      <c r="B333" s="82" t="s">
        <v>811</v>
      </c>
      <c r="C333" s="83">
        <v>1569</v>
      </c>
    </row>
    <row r="334" ht="18.75" customHeight="1" spans="1:3">
      <c r="A334" s="82">
        <v>2040602</v>
      </c>
      <c r="B334" s="82" t="s">
        <v>812</v>
      </c>
      <c r="C334" s="83">
        <v>198</v>
      </c>
    </row>
    <row r="335" ht="18.75" customHeight="1" spans="1:3">
      <c r="A335" s="82">
        <v>2040603</v>
      </c>
      <c r="B335" s="82" t="s">
        <v>813</v>
      </c>
      <c r="C335" s="83">
        <v>0</v>
      </c>
    </row>
    <row r="336" ht="18.75" customHeight="1" spans="1:3">
      <c r="A336" s="82">
        <v>2040604</v>
      </c>
      <c r="B336" s="82" t="s">
        <v>990</v>
      </c>
      <c r="C336" s="83">
        <v>0</v>
      </c>
    </row>
    <row r="337" ht="18.75" customHeight="1" spans="1:3">
      <c r="A337" s="82">
        <v>2040605</v>
      </c>
      <c r="B337" s="82" t="s">
        <v>991</v>
      </c>
      <c r="C337" s="83">
        <v>0</v>
      </c>
    </row>
    <row r="338" ht="18.75" customHeight="1" spans="1:3">
      <c r="A338" s="82">
        <v>2040606</v>
      </c>
      <c r="B338" s="82" t="s">
        <v>992</v>
      </c>
      <c r="C338" s="83">
        <v>0</v>
      </c>
    </row>
    <row r="339" ht="18.75" customHeight="1" spans="1:3">
      <c r="A339" s="82">
        <v>2040607</v>
      </c>
      <c r="B339" s="82" t="s">
        <v>993</v>
      </c>
      <c r="C339" s="83">
        <v>0</v>
      </c>
    </row>
    <row r="340" ht="18.75" customHeight="1" spans="1:3">
      <c r="A340" s="82">
        <v>2040608</v>
      </c>
      <c r="B340" s="82" t="s">
        <v>994</v>
      </c>
      <c r="C340" s="83">
        <v>0</v>
      </c>
    </row>
    <row r="341" ht="18.75" customHeight="1" spans="1:3">
      <c r="A341" s="82">
        <v>2040610</v>
      </c>
      <c r="B341" s="82" t="s">
        <v>995</v>
      </c>
      <c r="C341" s="83">
        <v>0</v>
      </c>
    </row>
    <row r="342" ht="18.75" customHeight="1" spans="1:3">
      <c r="A342" s="82">
        <v>2040612</v>
      </c>
      <c r="B342" s="82" t="s">
        <v>996</v>
      </c>
      <c r="C342" s="83">
        <v>0</v>
      </c>
    </row>
    <row r="343" ht="18.75" customHeight="1" spans="1:3">
      <c r="A343" s="82">
        <v>2040613</v>
      </c>
      <c r="B343" s="82" t="s">
        <v>852</v>
      </c>
      <c r="C343" s="83">
        <v>0</v>
      </c>
    </row>
    <row r="344" ht="18.75" customHeight="1" spans="1:3">
      <c r="A344" s="82">
        <v>2040650</v>
      </c>
      <c r="B344" s="82" t="s">
        <v>820</v>
      </c>
      <c r="C344" s="83">
        <v>0</v>
      </c>
    </row>
    <row r="345" ht="18.75" customHeight="1" spans="1:3">
      <c r="A345" s="82">
        <v>2040699</v>
      </c>
      <c r="B345" s="82" t="s">
        <v>997</v>
      </c>
      <c r="C345" s="83">
        <v>61</v>
      </c>
    </row>
    <row r="346" ht="18.75" customHeight="1" spans="1:3">
      <c r="A346" s="82">
        <v>20407</v>
      </c>
      <c r="B346" s="116" t="s">
        <v>998</v>
      </c>
      <c r="C346" s="83">
        <f>SUM(C347:C355)</f>
        <v>0</v>
      </c>
    </row>
    <row r="347" ht="18.75" customHeight="1" spans="1:3">
      <c r="A347" s="82">
        <v>2040701</v>
      </c>
      <c r="B347" s="82" t="s">
        <v>811</v>
      </c>
      <c r="C347" s="83">
        <v>0</v>
      </c>
    </row>
    <row r="348" ht="18.75" customHeight="1" spans="1:3">
      <c r="A348" s="82">
        <v>2040702</v>
      </c>
      <c r="B348" s="82" t="s">
        <v>812</v>
      </c>
      <c r="C348" s="83">
        <v>0</v>
      </c>
    </row>
    <row r="349" ht="18.75" customHeight="1" spans="1:3">
      <c r="A349" s="82">
        <v>2040703</v>
      </c>
      <c r="B349" s="82" t="s">
        <v>813</v>
      </c>
      <c r="C349" s="83">
        <v>0</v>
      </c>
    </row>
    <row r="350" ht="18.75" customHeight="1" spans="1:3">
      <c r="A350" s="82">
        <v>2040704</v>
      </c>
      <c r="B350" s="82" t="s">
        <v>999</v>
      </c>
      <c r="C350" s="83">
        <v>0</v>
      </c>
    </row>
    <row r="351" ht="18.75" customHeight="1" spans="1:3">
      <c r="A351" s="82">
        <v>2040705</v>
      </c>
      <c r="B351" s="82" t="s">
        <v>1000</v>
      </c>
      <c r="C351" s="83">
        <v>0</v>
      </c>
    </row>
    <row r="352" ht="18.75" customHeight="1" spans="1:3">
      <c r="A352" s="82">
        <v>2040706</v>
      </c>
      <c r="B352" s="82" t="s">
        <v>1001</v>
      </c>
      <c r="C352" s="83">
        <v>0</v>
      </c>
    </row>
    <row r="353" ht="18.75" customHeight="1" spans="1:3">
      <c r="A353" s="82">
        <v>2040707</v>
      </c>
      <c r="B353" s="82" t="s">
        <v>852</v>
      </c>
      <c r="C353" s="83">
        <v>0</v>
      </c>
    </row>
    <row r="354" ht="18.75" customHeight="1" spans="1:3">
      <c r="A354" s="82">
        <v>2040750</v>
      </c>
      <c r="B354" s="82" t="s">
        <v>820</v>
      </c>
      <c r="C354" s="83">
        <v>0</v>
      </c>
    </row>
    <row r="355" ht="18.75" customHeight="1" spans="1:3">
      <c r="A355" s="82">
        <v>2040799</v>
      </c>
      <c r="B355" s="82" t="s">
        <v>1002</v>
      </c>
      <c r="C355" s="83">
        <v>0</v>
      </c>
    </row>
    <row r="356" ht="18.75" customHeight="1" spans="1:3">
      <c r="A356" s="82">
        <v>20408</v>
      </c>
      <c r="B356" s="116" t="s">
        <v>1003</v>
      </c>
      <c r="C356" s="83">
        <f>SUM(C357:C365)</f>
        <v>0</v>
      </c>
    </row>
    <row r="357" ht="18.75" customHeight="1" spans="1:3">
      <c r="A357" s="82">
        <v>2040801</v>
      </c>
      <c r="B357" s="82" t="s">
        <v>811</v>
      </c>
      <c r="C357" s="83">
        <v>0</v>
      </c>
    </row>
    <row r="358" ht="18.75" customHeight="1" spans="1:3">
      <c r="A358" s="82">
        <v>2040802</v>
      </c>
      <c r="B358" s="82" t="s">
        <v>812</v>
      </c>
      <c r="C358" s="83">
        <v>0</v>
      </c>
    </row>
    <row r="359" ht="18.75" customHeight="1" spans="1:3">
      <c r="A359" s="82">
        <v>2040803</v>
      </c>
      <c r="B359" s="82" t="s">
        <v>813</v>
      </c>
      <c r="C359" s="83">
        <v>0</v>
      </c>
    </row>
    <row r="360" ht="18.75" customHeight="1" spans="1:3">
      <c r="A360" s="82">
        <v>2040804</v>
      </c>
      <c r="B360" s="82" t="s">
        <v>1004</v>
      </c>
      <c r="C360" s="83">
        <v>0</v>
      </c>
    </row>
    <row r="361" ht="18.75" customHeight="1" spans="1:3">
      <c r="A361" s="82">
        <v>2040805</v>
      </c>
      <c r="B361" s="82" t="s">
        <v>1005</v>
      </c>
      <c r="C361" s="83">
        <v>0</v>
      </c>
    </row>
    <row r="362" ht="18.75" customHeight="1" spans="1:3">
      <c r="A362" s="82">
        <v>2040806</v>
      </c>
      <c r="B362" s="82" t="s">
        <v>1006</v>
      </c>
      <c r="C362" s="83">
        <v>0</v>
      </c>
    </row>
    <row r="363" ht="18.75" customHeight="1" spans="1:3">
      <c r="A363" s="82">
        <v>2040807</v>
      </c>
      <c r="B363" s="82" t="s">
        <v>852</v>
      </c>
      <c r="C363" s="83">
        <v>0</v>
      </c>
    </row>
    <row r="364" ht="18.75" customHeight="1" spans="1:3">
      <c r="A364" s="82">
        <v>2040850</v>
      </c>
      <c r="B364" s="82" t="s">
        <v>820</v>
      </c>
      <c r="C364" s="83">
        <v>0</v>
      </c>
    </row>
    <row r="365" ht="18.75" customHeight="1" spans="1:3">
      <c r="A365" s="82">
        <v>2040899</v>
      </c>
      <c r="B365" s="82" t="s">
        <v>1007</v>
      </c>
      <c r="C365" s="83">
        <v>0</v>
      </c>
    </row>
    <row r="366" ht="18.75" customHeight="1" spans="1:3">
      <c r="A366" s="82">
        <v>20409</v>
      </c>
      <c r="B366" s="116" t="s">
        <v>1008</v>
      </c>
      <c r="C366" s="83">
        <f>SUM(C367:C373)</f>
        <v>0</v>
      </c>
    </row>
    <row r="367" ht="18.75" customHeight="1" spans="1:3">
      <c r="A367" s="82">
        <v>2040901</v>
      </c>
      <c r="B367" s="82" t="s">
        <v>811</v>
      </c>
      <c r="C367" s="83">
        <v>0</v>
      </c>
    </row>
    <row r="368" ht="18.75" customHeight="1" spans="1:3">
      <c r="A368" s="82">
        <v>2040902</v>
      </c>
      <c r="B368" s="82" t="s">
        <v>812</v>
      </c>
      <c r="C368" s="83">
        <v>0</v>
      </c>
    </row>
    <row r="369" ht="18.75" customHeight="1" spans="1:3">
      <c r="A369" s="82">
        <v>2040903</v>
      </c>
      <c r="B369" s="82" t="s">
        <v>813</v>
      </c>
      <c r="C369" s="83">
        <v>0</v>
      </c>
    </row>
    <row r="370" ht="18.75" customHeight="1" spans="1:3">
      <c r="A370" s="82">
        <v>2040904</v>
      </c>
      <c r="B370" s="82" t="s">
        <v>1009</v>
      </c>
      <c r="C370" s="83">
        <v>0</v>
      </c>
    </row>
    <row r="371" ht="18.75" customHeight="1" spans="1:3">
      <c r="A371" s="82">
        <v>2040905</v>
      </c>
      <c r="B371" s="82" t="s">
        <v>1010</v>
      </c>
      <c r="C371" s="83">
        <v>0</v>
      </c>
    </row>
    <row r="372" ht="18.75" customHeight="1" spans="1:3">
      <c r="A372" s="82">
        <v>2040950</v>
      </c>
      <c r="B372" s="82" t="s">
        <v>820</v>
      </c>
      <c r="C372" s="83">
        <v>0</v>
      </c>
    </row>
    <row r="373" ht="18.75" customHeight="1" spans="1:3">
      <c r="A373" s="82">
        <v>2040999</v>
      </c>
      <c r="B373" s="82" t="s">
        <v>1011</v>
      </c>
      <c r="C373" s="83">
        <v>0</v>
      </c>
    </row>
    <row r="374" ht="18.75" customHeight="1" spans="1:3">
      <c r="A374" s="82">
        <v>20410</v>
      </c>
      <c r="B374" s="116" t="s">
        <v>1012</v>
      </c>
      <c r="C374" s="83">
        <f>SUM(C375:C379)</f>
        <v>0</v>
      </c>
    </row>
    <row r="375" ht="18.75" customHeight="1" spans="1:3">
      <c r="A375" s="82">
        <v>2041001</v>
      </c>
      <c r="B375" s="82" t="s">
        <v>811</v>
      </c>
      <c r="C375" s="83">
        <v>0</v>
      </c>
    </row>
    <row r="376" ht="18.75" customHeight="1" spans="1:3">
      <c r="A376" s="82">
        <v>2041002</v>
      </c>
      <c r="B376" s="82" t="s">
        <v>812</v>
      </c>
      <c r="C376" s="83">
        <v>0</v>
      </c>
    </row>
    <row r="377" ht="18.75" customHeight="1" spans="1:3">
      <c r="A377" s="82">
        <v>2041006</v>
      </c>
      <c r="B377" s="82" t="s">
        <v>852</v>
      </c>
      <c r="C377" s="83">
        <v>0</v>
      </c>
    </row>
    <row r="378" ht="18.75" customHeight="1" spans="1:3">
      <c r="A378" s="82">
        <v>2041007</v>
      </c>
      <c r="B378" s="82" t="s">
        <v>1013</v>
      </c>
      <c r="C378" s="83">
        <v>0</v>
      </c>
    </row>
    <row r="379" ht="18.75" customHeight="1" spans="1:3">
      <c r="A379" s="82">
        <v>2041099</v>
      </c>
      <c r="B379" s="82" t="s">
        <v>1014</v>
      </c>
      <c r="C379" s="83">
        <v>0</v>
      </c>
    </row>
    <row r="380" ht="18.75" customHeight="1" spans="1:3">
      <c r="A380" s="82">
        <v>20499</v>
      </c>
      <c r="B380" s="116" t="s">
        <v>1015</v>
      </c>
      <c r="C380" s="83">
        <f>SUM(C381:C382)</f>
        <v>101</v>
      </c>
    </row>
    <row r="381" ht="18.75" customHeight="1" spans="1:3">
      <c r="A381" s="82">
        <v>2049902</v>
      </c>
      <c r="B381" s="82" t="s">
        <v>1016</v>
      </c>
      <c r="C381" s="83">
        <v>0</v>
      </c>
    </row>
    <row r="382" ht="18.75" customHeight="1" spans="1:3">
      <c r="A382" s="82">
        <v>2049999</v>
      </c>
      <c r="B382" s="82" t="s">
        <v>1017</v>
      </c>
      <c r="C382" s="83">
        <v>101</v>
      </c>
    </row>
    <row r="383" ht="18.75" customHeight="1" spans="1:3">
      <c r="A383" s="82">
        <v>205</v>
      </c>
      <c r="B383" s="116" t="s">
        <v>779</v>
      </c>
      <c r="C383" s="83">
        <f>SUM(C384,C389,C396,C402,C408,C412,C416,C420,C426,C433)</f>
        <v>165010</v>
      </c>
    </row>
    <row r="384" ht="18.75" customHeight="1" spans="1:3">
      <c r="A384" s="82">
        <v>20501</v>
      </c>
      <c r="B384" s="116" t="s">
        <v>1018</v>
      </c>
      <c r="C384" s="83">
        <f>SUM(C385:C388)</f>
        <v>2251</v>
      </c>
    </row>
    <row r="385" ht="18.75" customHeight="1" spans="1:3">
      <c r="A385" s="82">
        <v>2050101</v>
      </c>
      <c r="B385" s="82" t="s">
        <v>811</v>
      </c>
      <c r="C385" s="83">
        <v>1931</v>
      </c>
    </row>
    <row r="386" ht="18.75" customHeight="1" spans="1:3">
      <c r="A386" s="82">
        <v>2050102</v>
      </c>
      <c r="B386" s="82" t="s">
        <v>812</v>
      </c>
      <c r="C386" s="83">
        <v>0</v>
      </c>
    </row>
    <row r="387" ht="18.75" customHeight="1" spans="1:3">
      <c r="A387" s="82">
        <v>2050103</v>
      </c>
      <c r="B387" s="82" t="s">
        <v>813</v>
      </c>
      <c r="C387" s="83">
        <v>0</v>
      </c>
    </row>
    <row r="388" ht="18.75" customHeight="1" spans="1:3">
      <c r="A388" s="82">
        <v>2050199</v>
      </c>
      <c r="B388" s="82" t="s">
        <v>1019</v>
      </c>
      <c r="C388" s="83">
        <v>320</v>
      </c>
    </row>
    <row r="389" ht="18.75" customHeight="1" spans="1:3">
      <c r="A389" s="82">
        <v>20502</v>
      </c>
      <c r="B389" s="116" t="s">
        <v>1020</v>
      </c>
      <c r="C389" s="83">
        <f>SUM(C390:C395)</f>
        <v>151198</v>
      </c>
    </row>
    <row r="390" ht="18.75" customHeight="1" spans="1:3">
      <c r="A390" s="82">
        <v>2050201</v>
      </c>
      <c r="B390" s="82" t="s">
        <v>1021</v>
      </c>
      <c r="C390" s="83">
        <v>2255</v>
      </c>
    </row>
    <row r="391" ht="18.75" customHeight="1" spans="1:3">
      <c r="A391" s="82">
        <v>2050202</v>
      </c>
      <c r="B391" s="82" t="s">
        <v>1022</v>
      </c>
      <c r="C391" s="83">
        <v>44260</v>
      </c>
    </row>
    <row r="392" ht="18.75" customHeight="1" spans="1:3">
      <c r="A392" s="82">
        <v>2050203</v>
      </c>
      <c r="B392" s="82" t="s">
        <v>1023</v>
      </c>
      <c r="C392" s="83">
        <v>31308</v>
      </c>
    </row>
    <row r="393" ht="18.75" customHeight="1" spans="1:3">
      <c r="A393" s="82">
        <v>2050204</v>
      </c>
      <c r="B393" s="82" t="s">
        <v>1024</v>
      </c>
      <c r="C393" s="83">
        <v>17334</v>
      </c>
    </row>
    <row r="394" ht="18.75" customHeight="1" spans="1:3">
      <c r="A394" s="82">
        <v>2050205</v>
      </c>
      <c r="B394" s="82" t="s">
        <v>1025</v>
      </c>
      <c r="C394" s="83">
        <v>232</v>
      </c>
    </row>
    <row r="395" ht="18.75" customHeight="1" spans="1:3">
      <c r="A395" s="82">
        <v>2050299</v>
      </c>
      <c r="B395" s="82" t="s">
        <v>1026</v>
      </c>
      <c r="C395" s="83">
        <v>55809</v>
      </c>
    </row>
    <row r="396" ht="18.75" customHeight="1" spans="1:3">
      <c r="A396" s="82">
        <v>20503</v>
      </c>
      <c r="B396" s="116" t="s">
        <v>1027</v>
      </c>
      <c r="C396" s="83">
        <f>SUM(C397:C401)</f>
        <v>6485</v>
      </c>
    </row>
    <row r="397" ht="18.75" customHeight="1" spans="1:3">
      <c r="A397" s="82">
        <v>2050301</v>
      </c>
      <c r="B397" s="82" t="s">
        <v>1028</v>
      </c>
      <c r="C397" s="83">
        <v>0</v>
      </c>
    </row>
    <row r="398" ht="18.75" customHeight="1" spans="1:3">
      <c r="A398" s="82">
        <v>2050302</v>
      </c>
      <c r="B398" s="82" t="s">
        <v>1029</v>
      </c>
      <c r="C398" s="83">
        <v>6392</v>
      </c>
    </row>
    <row r="399" ht="18.75" customHeight="1" spans="1:3">
      <c r="A399" s="82">
        <v>2050303</v>
      </c>
      <c r="B399" s="82" t="s">
        <v>1030</v>
      </c>
      <c r="C399" s="83">
        <v>0</v>
      </c>
    </row>
    <row r="400" ht="18.75" customHeight="1" spans="1:3">
      <c r="A400" s="82">
        <v>2050305</v>
      </c>
      <c r="B400" s="82" t="s">
        <v>1031</v>
      </c>
      <c r="C400" s="83">
        <v>0</v>
      </c>
    </row>
    <row r="401" ht="18.75" customHeight="1" spans="1:3">
      <c r="A401" s="82">
        <v>2050399</v>
      </c>
      <c r="B401" s="82" t="s">
        <v>1032</v>
      </c>
      <c r="C401" s="83">
        <v>93</v>
      </c>
    </row>
    <row r="402" ht="18.75" customHeight="1" spans="1:3">
      <c r="A402" s="82">
        <v>20504</v>
      </c>
      <c r="B402" s="116" t="s">
        <v>1033</v>
      </c>
      <c r="C402" s="83">
        <f>SUM(C403:C407)</f>
        <v>0</v>
      </c>
    </row>
    <row r="403" ht="18.75" customHeight="1" spans="1:3">
      <c r="A403" s="82">
        <v>2050401</v>
      </c>
      <c r="B403" s="82" t="s">
        <v>1034</v>
      </c>
      <c r="C403" s="83">
        <v>0</v>
      </c>
    </row>
    <row r="404" ht="18.75" customHeight="1" spans="1:3">
      <c r="A404" s="82">
        <v>2050402</v>
      </c>
      <c r="B404" s="82" t="s">
        <v>1035</v>
      </c>
      <c r="C404" s="83">
        <v>0</v>
      </c>
    </row>
    <row r="405" ht="18.75" customHeight="1" spans="1:3">
      <c r="A405" s="82">
        <v>2050403</v>
      </c>
      <c r="B405" s="82" t="s">
        <v>1036</v>
      </c>
      <c r="C405" s="83">
        <v>0</v>
      </c>
    </row>
    <row r="406" ht="18.75" customHeight="1" spans="1:3">
      <c r="A406" s="82">
        <v>2050404</v>
      </c>
      <c r="B406" s="82" t="s">
        <v>1037</v>
      </c>
      <c r="C406" s="83">
        <v>0</v>
      </c>
    </row>
    <row r="407" ht="18.75" customHeight="1" spans="1:3">
      <c r="A407" s="82">
        <v>2050499</v>
      </c>
      <c r="B407" s="82" t="s">
        <v>1038</v>
      </c>
      <c r="C407" s="83">
        <v>0</v>
      </c>
    </row>
    <row r="408" ht="18.75" customHeight="1" spans="1:3">
      <c r="A408" s="82">
        <v>20505</v>
      </c>
      <c r="B408" s="116" t="s">
        <v>1039</v>
      </c>
      <c r="C408" s="83">
        <f>SUM(C409:C411)</f>
        <v>0</v>
      </c>
    </row>
    <row r="409" ht="18.75" customHeight="1" spans="1:3">
      <c r="A409" s="82">
        <v>2050501</v>
      </c>
      <c r="B409" s="82" t="s">
        <v>1040</v>
      </c>
      <c r="C409" s="83">
        <v>0</v>
      </c>
    </row>
    <row r="410" ht="18.75" customHeight="1" spans="1:3">
      <c r="A410" s="82">
        <v>2050502</v>
      </c>
      <c r="B410" s="82" t="s">
        <v>1041</v>
      </c>
      <c r="C410" s="83">
        <v>0</v>
      </c>
    </row>
    <row r="411" ht="18.75" customHeight="1" spans="1:3">
      <c r="A411" s="82">
        <v>2050599</v>
      </c>
      <c r="B411" s="82" t="s">
        <v>1042</v>
      </c>
      <c r="C411" s="83">
        <v>0</v>
      </c>
    </row>
    <row r="412" ht="18.75" customHeight="1" spans="1:3">
      <c r="A412" s="82">
        <v>20506</v>
      </c>
      <c r="B412" s="116" t="s">
        <v>1043</v>
      </c>
      <c r="C412" s="83">
        <f>SUM(C413:C415)</f>
        <v>0</v>
      </c>
    </row>
    <row r="413" ht="18.75" customHeight="1" spans="1:3">
      <c r="A413" s="82">
        <v>2050601</v>
      </c>
      <c r="B413" s="82" t="s">
        <v>1044</v>
      </c>
      <c r="C413" s="83">
        <v>0</v>
      </c>
    </row>
    <row r="414" ht="18.75" customHeight="1" spans="1:3">
      <c r="A414" s="82">
        <v>2050602</v>
      </c>
      <c r="B414" s="82" t="s">
        <v>1045</v>
      </c>
      <c r="C414" s="83">
        <v>0</v>
      </c>
    </row>
    <row r="415" ht="18.75" customHeight="1" spans="1:3">
      <c r="A415" s="82">
        <v>2050699</v>
      </c>
      <c r="B415" s="82" t="s">
        <v>1046</v>
      </c>
      <c r="C415" s="83">
        <v>0</v>
      </c>
    </row>
    <row r="416" ht="18.75" customHeight="1" spans="1:3">
      <c r="A416" s="82">
        <v>20507</v>
      </c>
      <c r="B416" s="116" t="s">
        <v>1047</v>
      </c>
      <c r="C416" s="83">
        <f>SUM(C417:C419)</f>
        <v>647</v>
      </c>
    </row>
    <row r="417" ht="18.75" customHeight="1" spans="1:3">
      <c r="A417" s="82">
        <v>2050701</v>
      </c>
      <c r="B417" s="82" t="s">
        <v>1048</v>
      </c>
      <c r="C417" s="83">
        <v>647</v>
      </c>
    </row>
    <row r="418" ht="18.75" customHeight="1" spans="1:3">
      <c r="A418" s="82">
        <v>2050702</v>
      </c>
      <c r="B418" s="82" t="s">
        <v>1049</v>
      </c>
      <c r="C418" s="83">
        <v>0</v>
      </c>
    </row>
    <row r="419" ht="18.75" customHeight="1" spans="1:3">
      <c r="A419" s="82">
        <v>2050799</v>
      </c>
      <c r="B419" s="82" t="s">
        <v>1050</v>
      </c>
      <c r="C419" s="83">
        <v>0</v>
      </c>
    </row>
    <row r="420" ht="18.75" customHeight="1" spans="1:3">
      <c r="A420" s="82">
        <v>20508</v>
      </c>
      <c r="B420" s="116" t="s">
        <v>1051</v>
      </c>
      <c r="C420" s="83">
        <f>SUM(C421:C425)</f>
        <v>1349</v>
      </c>
    </row>
    <row r="421" ht="18.75" customHeight="1" spans="1:3">
      <c r="A421" s="82">
        <v>2050801</v>
      </c>
      <c r="B421" s="82" t="s">
        <v>1052</v>
      </c>
      <c r="C421" s="83">
        <v>954</v>
      </c>
    </row>
    <row r="422" ht="18.75" customHeight="1" spans="1:3">
      <c r="A422" s="82">
        <v>2050802</v>
      </c>
      <c r="B422" s="82" t="s">
        <v>1053</v>
      </c>
      <c r="C422" s="83">
        <v>395</v>
      </c>
    </row>
    <row r="423" ht="18.75" customHeight="1" spans="1:3">
      <c r="A423" s="82">
        <v>2050803</v>
      </c>
      <c r="B423" s="82" t="s">
        <v>1054</v>
      </c>
      <c r="C423" s="83">
        <v>0</v>
      </c>
    </row>
    <row r="424" ht="18.75" customHeight="1" spans="1:3">
      <c r="A424" s="82">
        <v>2050804</v>
      </c>
      <c r="B424" s="82" t="s">
        <v>1055</v>
      </c>
      <c r="C424" s="83">
        <v>0</v>
      </c>
    </row>
    <row r="425" ht="18.75" customHeight="1" spans="1:3">
      <c r="A425" s="82">
        <v>2050899</v>
      </c>
      <c r="B425" s="82" t="s">
        <v>1056</v>
      </c>
      <c r="C425" s="83">
        <v>0</v>
      </c>
    </row>
    <row r="426" ht="18.75" customHeight="1" spans="1:3">
      <c r="A426" s="82">
        <v>20509</v>
      </c>
      <c r="B426" s="116" t="s">
        <v>1057</v>
      </c>
      <c r="C426" s="83">
        <f>SUM(C427:C432)</f>
        <v>367</v>
      </c>
    </row>
    <row r="427" ht="18.75" customHeight="1" spans="1:3">
      <c r="A427" s="82">
        <v>2050901</v>
      </c>
      <c r="B427" s="82" t="s">
        <v>1058</v>
      </c>
      <c r="C427" s="83">
        <v>0</v>
      </c>
    </row>
    <row r="428" ht="18.75" customHeight="1" spans="1:3">
      <c r="A428" s="82">
        <v>2050902</v>
      </c>
      <c r="B428" s="82" t="s">
        <v>1059</v>
      </c>
      <c r="C428" s="83">
        <v>0</v>
      </c>
    </row>
    <row r="429" ht="18.75" customHeight="1" spans="1:3">
      <c r="A429" s="82">
        <v>2050903</v>
      </c>
      <c r="B429" s="82" t="s">
        <v>1060</v>
      </c>
      <c r="C429" s="83">
        <v>0</v>
      </c>
    </row>
    <row r="430" ht="18.75" customHeight="1" spans="1:3">
      <c r="A430" s="82">
        <v>2050904</v>
      </c>
      <c r="B430" s="82" t="s">
        <v>1061</v>
      </c>
      <c r="C430" s="83">
        <v>0</v>
      </c>
    </row>
    <row r="431" ht="18.75" customHeight="1" spans="1:3">
      <c r="A431" s="82">
        <v>2050905</v>
      </c>
      <c r="B431" s="82" t="s">
        <v>1062</v>
      </c>
      <c r="C431" s="83">
        <v>0</v>
      </c>
    </row>
    <row r="432" ht="18.75" customHeight="1" spans="1:3">
      <c r="A432" s="82">
        <v>2050999</v>
      </c>
      <c r="B432" s="82" t="s">
        <v>1063</v>
      </c>
      <c r="C432" s="83">
        <v>367</v>
      </c>
    </row>
    <row r="433" ht="18.75" customHeight="1" spans="1:3">
      <c r="A433" s="82">
        <v>20599</v>
      </c>
      <c r="B433" s="116" t="s">
        <v>1064</v>
      </c>
      <c r="C433" s="83">
        <f>C434</f>
        <v>2713</v>
      </c>
    </row>
    <row r="434" ht="18.75" customHeight="1" spans="1:3">
      <c r="A434" s="82">
        <v>2059999</v>
      </c>
      <c r="B434" s="82" t="s">
        <v>1065</v>
      </c>
      <c r="C434" s="83">
        <v>2713</v>
      </c>
    </row>
    <row r="435" ht="18.75" customHeight="1" spans="1:3">
      <c r="A435" s="82">
        <v>206</v>
      </c>
      <c r="B435" s="116" t="s">
        <v>780</v>
      </c>
      <c r="C435" s="83">
        <f>SUM(C436,C441,C450,C456,C461,C466,C471,C478,C482,C486)</f>
        <v>2183</v>
      </c>
    </row>
    <row r="436" ht="18.75" customHeight="1" spans="1:3">
      <c r="A436" s="82">
        <v>20601</v>
      </c>
      <c r="B436" s="116" t="s">
        <v>1066</v>
      </c>
      <c r="C436" s="83">
        <f>SUM(C437:C440)</f>
        <v>651</v>
      </c>
    </row>
    <row r="437" ht="18.75" customHeight="1" spans="1:3">
      <c r="A437" s="82">
        <v>2060101</v>
      </c>
      <c r="B437" s="82" t="s">
        <v>811</v>
      </c>
      <c r="C437" s="83">
        <v>0</v>
      </c>
    </row>
    <row r="438" ht="18.75" customHeight="1" spans="1:3">
      <c r="A438" s="82">
        <v>2060102</v>
      </c>
      <c r="B438" s="82" t="s">
        <v>812</v>
      </c>
      <c r="C438" s="83">
        <v>0</v>
      </c>
    </row>
    <row r="439" ht="18.75" customHeight="1" spans="1:3">
      <c r="A439" s="82">
        <v>2060103</v>
      </c>
      <c r="B439" s="82" t="s">
        <v>813</v>
      </c>
      <c r="C439" s="83">
        <v>0</v>
      </c>
    </row>
    <row r="440" ht="18.75" customHeight="1" spans="1:3">
      <c r="A440" s="82">
        <v>2060199</v>
      </c>
      <c r="B440" s="82" t="s">
        <v>1067</v>
      </c>
      <c r="C440" s="83">
        <v>651</v>
      </c>
    </row>
    <row r="441" ht="18.75" customHeight="1" spans="1:3">
      <c r="A441" s="82">
        <v>20602</v>
      </c>
      <c r="B441" s="116" t="s">
        <v>1068</v>
      </c>
      <c r="C441" s="83">
        <f>SUM(C442:C449)</f>
        <v>0</v>
      </c>
    </row>
    <row r="442" ht="18.75" customHeight="1" spans="1:3">
      <c r="A442" s="82">
        <v>2060201</v>
      </c>
      <c r="B442" s="82" t="s">
        <v>1069</v>
      </c>
      <c r="C442" s="83">
        <v>0</v>
      </c>
    </row>
    <row r="443" ht="18.75" customHeight="1" spans="1:3">
      <c r="A443" s="82">
        <v>2060203</v>
      </c>
      <c r="B443" s="82" t="s">
        <v>1070</v>
      </c>
      <c r="C443" s="83">
        <v>0</v>
      </c>
    </row>
    <row r="444" ht="18.75" customHeight="1" spans="1:3">
      <c r="A444" s="82">
        <v>2060204</v>
      </c>
      <c r="B444" s="82" t="s">
        <v>1071</v>
      </c>
      <c r="C444" s="83">
        <v>0</v>
      </c>
    </row>
    <row r="445" ht="18.75" customHeight="1" spans="1:3">
      <c r="A445" s="82">
        <v>2060205</v>
      </c>
      <c r="B445" s="82" t="s">
        <v>1072</v>
      </c>
      <c r="C445" s="83">
        <v>0</v>
      </c>
    </row>
    <row r="446" ht="18.75" customHeight="1" spans="1:3">
      <c r="A446" s="82">
        <v>2060206</v>
      </c>
      <c r="B446" s="82" t="s">
        <v>1073</v>
      </c>
      <c r="C446" s="83">
        <v>0</v>
      </c>
    </row>
    <row r="447" ht="18.75" customHeight="1" spans="1:3">
      <c r="A447" s="82">
        <v>2060207</v>
      </c>
      <c r="B447" s="82" t="s">
        <v>1074</v>
      </c>
      <c r="C447" s="83">
        <v>0</v>
      </c>
    </row>
    <row r="448" ht="18.75" customHeight="1" spans="1:3">
      <c r="A448" s="82">
        <v>2060208</v>
      </c>
      <c r="B448" s="82" t="s">
        <v>1075</v>
      </c>
      <c r="C448" s="83">
        <v>0</v>
      </c>
    </row>
    <row r="449" ht="18.75" customHeight="1" spans="1:3">
      <c r="A449" s="82">
        <v>2060299</v>
      </c>
      <c r="B449" s="82" t="s">
        <v>1076</v>
      </c>
      <c r="C449" s="83">
        <v>0</v>
      </c>
    </row>
    <row r="450" ht="18.75" customHeight="1" spans="1:3">
      <c r="A450" s="82">
        <v>20603</v>
      </c>
      <c r="B450" s="116" t="s">
        <v>1077</v>
      </c>
      <c r="C450" s="83">
        <f>SUM(C451:C455)</f>
        <v>0</v>
      </c>
    </row>
    <row r="451" ht="18.75" customHeight="1" spans="1:3">
      <c r="A451" s="82">
        <v>2060301</v>
      </c>
      <c r="B451" s="82" t="s">
        <v>1069</v>
      </c>
      <c r="C451" s="83">
        <v>0</v>
      </c>
    </row>
    <row r="452" ht="18.75" customHeight="1" spans="1:3">
      <c r="A452" s="82">
        <v>2060302</v>
      </c>
      <c r="B452" s="82" t="s">
        <v>1078</v>
      </c>
      <c r="C452" s="83">
        <v>0</v>
      </c>
    </row>
    <row r="453" ht="18.75" customHeight="1" spans="1:3">
      <c r="A453" s="82">
        <v>2060303</v>
      </c>
      <c r="B453" s="82" t="s">
        <v>1079</v>
      </c>
      <c r="C453" s="83">
        <v>0</v>
      </c>
    </row>
    <row r="454" ht="18.75" customHeight="1" spans="1:3">
      <c r="A454" s="82">
        <v>2060304</v>
      </c>
      <c r="B454" s="82" t="s">
        <v>1080</v>
      </c>
      <c r="C454" s="83">
        <v>0</v>
      </c>
    </row>
    <row r="455" ht="18.75" customHeight="1" spans="1:3">
      <c r="A455" s="82">
        <v>2060399</v>
      </c>
      <c r="B455" s="82" t="s">
        <v>1081</v>
      </c>
      <c r="C455" s="83">
        <v>0</v>
      </c>
    </row>
    <row r="456" ht="18.75" customHeight="1" spans="1:3">
      <c r="A456" s="82">
        <v>20604</v>
      </c>
      <c r="B456" s="116" t="s">
        <v>1082</v>
      </c>
      <c r="C456" s="83">
        <f>SUM(C457:C460)</f>
        <v>50</v>
      </c>
    </row>
    <row r="457" ht="18.75" customHeight="1" spans="1:3">
      <c r="A457" s="82">
        <v>2060401</v>
      </c>
      <c r="B457" s="82" t="s">
        <v>1069</v>
      </c>
      <c r="C457" s="83">
        <v>0</v>
      </c>
    </row>
    <row r="458" ht="18.75" customHeight="1" spans="1:3">
      <c r="A458" s="82">
        <v>2060404</v>
      </c>
      <c r="B458" s="82" t="s">
        <v>1083</v>
      </c>
      <c r="C458" s="83">
        <v>40</v>
      </c>
    </row>
    <row r="459" ht="18.75" customHeight="1" spans="1:3">
      <c r="A459" s="82">
        <v>2060405</v>
      </c>
      <c r="B459" s="82" t="s">
        <v>1084</v>
      </c>
      <c r="C459" s="83">
        <v>0</v>
      </c>
    </row>
    <row r="460" ht="18.75" customHeight="1" spans="1:3">
      <c r="A460" s="82">
        <v>2060499</v>
      </c>
      <c r="B460" s="82" t="s">
        <v>1085</v>
      </c>
      <c r="C460" s="83">
        <v>10</v>
      </c>
    </row>
    <row r="461" ht="18.75" customHeight="1" spans="1:3">
      <c r="A461" s="82">
        <v>20605</v>
      </c>
      <c r="B461" s="116" t="s">
        <v>1086</v>
      </c>
      <c r="C461" s="83">
        <f>SUM(C462:C465)</f>
        <v>110</v>
      </c>
    </row>
    <row r="462" ht="18.75" customHeight="1" spans="1:3">
      <c r="A462" s="82">
        <v>2060501</v>
      </c>
      <c r="B462" s="82" t="s">
        <v>1069</v>
      </c>
      <c r="C462" s="83">
        <v>0</v>
      </c>
    </row>
    <row r="463" ht="18.75" customHeight="1" spans="1:3">
      <c r="A463" s="82">
        <v>2060502</v>
      </c>
      <c r="B463" s="82" t="s">
        <v>1087</v>
      </c>
      <c r="C463" s="83">
        <v>0</v>
      </c>
    </row>
    <row r="464" ht="18.75" customHeight="1" spans="1:3">
      <c r="A464" s="82">
        <v>2060503</v>
      </c>
      <c r="B464" s="82" t="s">
        <v>1088</v>
      </c>
      <c r="C464" s="83">
        <v>0</v>
      </c>
    </row>
    <row r="465" ht="18.75" customHeight="1" spans="1:3">
      <c r="A465" s="82">
        <v>2060599</v>
      </c>
      <c r="B465" s="82" t="s">
        <v>1089</v>
      </c>
      <c r="C465" s="83">
        <v>110</v>
      </c>
    </row>
    <row r="466" ht="18.75" customHeight="1" spans="1:3">
      <c r="A466" s="82">
        <v>20606</v>
      </c>
      <c r="B466" s="116" t="s">
        <v>1090</v>
      </c>
      <c r="C466" s="83">
        <f>SUM(C467:C470)</f>
        <v>0</v>
      </c>
    </row>
    <row r="467" ht="18.75" customHeight="1" spans="1:3">
      <c r="A467" s="82">
        <v>2060601</v>
      </c>
      <c r="B467" s="82" t="s">
        <v>1091</v>
      </c>
      <c r="C467" s="83">
        <v>0</v>
      </c>
    </row>
    <row r="468" ht="18.75" customHeight="1" spans="1:3">
      <c r="A468" s="82">
        <v>2060602</v>
      </c>
      <c r="B468" s="82" t="s">
        <v>1092</v>
      </c>
      <c r="C468" s="83">
        <v>0</v>
      </c>
    </row>
    <row r="469" ht="18.75" customHeight="1" spans="1:3">
      <c r="A469" s="82">
        <v>2060603</v>
      </c>
      <c r="B469" s="82" t="s">
        <v>1093</v>
      </c>
      <c r="C469" s="83">
        <v>0</v>
      </c>
    </row>
    <row r="470" ht="18.75" customHeight="1" spans="1:3">
      <c r="A470" s="82">
        <v>2060699</v>
      </c>
      <c r="B470" s="82" t="s">
        <v>1094</v>
      </c>
      <c r="C470" s="83">
        <v>0</v>
      </c>
    </row>
    <row r="471" ht="18.75" customHeight="1" spans="1:3">
      <c r="A471" s="82">
        <v>20607</v>
      </c>
      <c r="B471" s="116" t="s">
        <v>1095</v>
      </c>
      <c r="C471" s="83">
        <f>SUM(C472:C477)</f>
        <v>207</v>
      </c>
    </row>
    <row r="472" ht="18.75" customHeight="1" spans="1:3">
      <c r="A472" s="82">
        <v>2060701</v>
      </c>
      <c r="B472" s="82" t="s">
        <v>1069</v>
      </c>
      <c r="C472" s="83">
        <v>86</v>
      </c>
    </row>
    <row r="473" ht="18.75" customHeight="1" spans="1:3">
      <c r="A473" s="82">
        <v>2060702</v>
      </c>
      <c r="B473" s="82" t="s">
        <v>1096</v>
      </c>
      <c r="C473" s="83">
        <v>0</v>
      </c>
    </row>
    <row r="474" ht="18.75" customHeight="1" spans="1:3">
      <c r="A474" s="82">
        <v>2060703</v>
      </c>
      <c r="B474" s="82" t="s">
        <v>1097</v>
      </c>
      <c r="C474" s="83">
        <v>20</v>
      </c>
    </row>
    <row r="475" ht="18.75" customHeight="1" spans="1:3">
      <c r="A475" s="82">
        <v>2060704</v>
      </c>
      <c r="B475" s="82" t="s">
        <v>1098</v>
      </c>
      <c r="C475" s="83">
        <v>0</v>
      </c>
    </row>
    <row r="476" ht="18.75" customHeight="1" spans="1:3">
      <c r="A476" s="82">
        <v>2060705</v>
      </c>
      <c r="B476" s="82" t="s">
        <v>1099</v>
      </c>
      <c r="C476" s="83">
        <v>0</v>
      </c>
    </row>
    <row r="477" ht="18.75" customHeight="1" spans="1:3">
      <c r="A477" s="82">
        <v>2060799</v>
      </c>
      <c r="B477" s="82" t="s">
        <v>1100</v>
      </c>
      <c r="C477" s="83">
        <v>101</v>
      </c>
    </row>
    <row r="478" ht="18.75" customHeight="1" spans="1:3">
      <c r="A478" s="82">
        <v>20608</v>
      </c>
      <c r="B478" s="116" t="s">
        <v>1101</v>
      </c>
      <c r="C478" s="83">
        <f>SUM(C479:C481)</f>
        <v>0</v>
      </c>
    </row>
    <row r="479" ht="18.75" customHeight="1" spans="1:3">
      <c r="A479" s="82">
        <v>2060801</v>
      </c>
      <c r="B479" s="82" t="s">
        <v>1102</v>
      </c>
      <c r="C479" s="83">
        <v>0</v>
      </c>
    </row>
    <row r="480" ht="18.75" customHeight="1" spans="1:3">
      <c r="A480" s="82">
        <v>2060802</v>
      </c>
      <c r="B480" s="82" t="s">
        <v>1103</v>
      </c>
      <c r="C480" s="83">
        <v>0</v>
      </c>
    </row>
    <row r="481" ht="18.75" customHeight="1" spans="1:3">
      <c r="A481" s="82">
        <v>2060899</v>
      </c>
      <c r="B481" s="82" t="s">
        <v>1104</v>
      </c>
      <c r="C481" s="83">
        <v>0</v>
      </c>
    </row>
    <row r="482" ht="18.75" customHeight="1" spans="1:3">
      <c r="A482" s="82">
        <v>20609</v>
      </c>
      <c r="B482" s="116" t="s">
        <v>1105</v>
      </c>
      <c r="C482" s="83">
        <f>SUM(C483:C485)</f>
        <v>50</v>
      </c>
    </row>
    <row r="483" ht="18.75" customHeight="1" spans="1:3">
      <c r="A483" s="82">
        <v>2060901</v>
      </c>
      <c r="B483" s="82" t="s">
        <v>1106</v>
      </c>
      <c r="C483" s="83">
        <v>0</v>
      </c>
    </row>
    <row r="484" ht="18.75" customHeight="1" spans="1:3">
      <c r="A484" s="82">
        <v>2060902</v>
      </c>
      <c r="B484" s="82" t="s">
        <v>1107</v>
      </c>
      <c r="C484" s="83">
        <v>50</v>
      </c>
    </row>
    <row r="485" ht="18.75" customHeight="1" spans="1:3">
      <c r="A485" s="82">
        <v>2060999</v>
      </c>
      <c r="B485" s="82" t="s">
        <v>1108</v>
      </c>
      <c r="C485" s="83">
        <v>0</v>
      </c>
    </row>
    <row r="486" ht="18.75" customHeight="1" spans="1:3">
      <c r="A486" s="82">
        <v>20699</v>
      </c>
      <c r="B486" s="116" t="s">
        <v>1109</v>
      </c>
      <c r="C486" s="83">
        <f>SUM(C487:C490)</f>
        <v>1115</v>
      </c>
    </row>
    <row r="487" ht="18.75" customHeight="1" spans="1:3">
      <c r="A487" s="82">
        <v>2069901</v>
      </c>
      <c r="B487" s="82" t="s">
        <v>1110</v>
      </c>
      <c r="C487" s="83">
        <v>0</v>
      </c>
    </row>
    <row r="488" ht="18.75" customHeight="1" spans="1:3">
      <c r="A488" s="82">
        <v>2069902</v>
      </c>
      <c r="B488" s="82" t="s">
        <v>1111</v>
      </c>
      <c r="C488" s="83">
        <v>0</v>
      </c>
    </row>
    <row r="489" ht="18.75" customHeight="1" spans="1:3">
      <c r="A489" s="82">
        <v>2069903</v>
      </c>
      <c r="B489" s="82" t="s">
        <v>1112</v>
      </c>
      <c r="C489" s="83">
        <v>0</v>
      </c>
    </row>
    <row r="490" ht="18.75" customHeight="1" spans="1:3">
      <c r="A490" s="82">
        <v>2069999</v>
      </c>
      <c r="B490" s="82" t="s">
        <v>1113</v>
      </c>
      <c r="C490" s="83">
        <v>1115</v>
      </c>
    </row>
    <row r="491" ht="18.75" customHeight="1" spans="1:3">
      <c r="A491" s="82">
        <v>207</v>
      </c>
      <c r="B491" s="116" t="s">
        <v>781</v>
      </c>
      <c r="C491" s="83">
        <f>SUM(C492,C508,C516,C527,C536,C544)</f>
        <v>8913</v>
      </c>
    </row>
    <row r="492" ht="18.75" customHeight="1" spans="1:3">
      <c r="A492" s="82">
        <v>20701</v>
      </c>
      <c r="B492" s="116" t="s">
        <v>1114</v>
      </c>
      <c r="C492" s="83">
        <f>SUM(C493:C507)</f>
        <v>4155</v>
      </c>
    </row>
    <row r="493" ht="18.75" customHeight="1" spans="1:3">
      <c r="A493" s="82">
        <v>2070101</v>
      </c>
      <c r="B493" s="82" t="s">
        <v>811</v>
      </c>
      <c r="C493" s="83">
        <v>737</v>
      </c>
    </row>
    <row r="494" ht="18.75" customHeight="1" spans="1:3">
      <c r="A494" s="82">
        <v>2070102</v>
      </c>
      <c r="B494" s="82" t="s">
        <v>812</v>
      </c>
      <c r="C494" s="83">
        <v>0</v>
      </c>
    </row>
    <row r="495" ht="18.75" customHeight="1" spans="1:3">
      <c r="A495" s="82">
        <v>2070103</v>
      </c>
      <c r="B495" s="82" t="s">
        <v>813</v>
      </c>
      <c r="C495" s="83">
        <v>0</v>
      </c>
    </row>
    <row r="496" ht="18.75" customHeight="1" spans="1:3">
      <c r="A496" s="82">
        <v>2070104</v>
      </c>
      <c r="B496" s="82" t="s">
        <v>1115</v>
      </c>
      <c r="C496" s="83">
        <v>153</v>
      </c>
    </row>
    <row r="497" ht="18.75" customHeight="1" spans="1:3">
      <c r="A497" s="82">
        <v>2070105</v>
      </c>
      <c r="B497" s="82" t="s">
        <v>1116</v>
      </c>
      <c r="C497" s="83">
        <v>0</v>
      </c>
    </row>
    <row r="498" ht="18.75" customHeight="1" spans="1:3">
      <c r="A498" s="82">
        <v>2070106</v>
      </c>
      <c r="B498" s="82" t="s">
        <v>1117</v>
      </c>
      <c r="C498" s="83">
        <v>0</v>
      </c>
    </row>
    <row r="499" ht="18.75" customHeight="1" spans="1:3">
      <c r="A499" s="82">
        <v>2070107</v>
      </c>
      <c r="B499" s="82" t="s">
        <v>1118</v>
      </c>
      <c r="C499" s="83">
        <v>0</v>
      </c>
    </row>
    <row r="500" ht="18.75" customHeight="1" spans="1:3">
      <c r="A500" s="82">
        <v>2070108</v>
      </c>
      <c r="B500" s="82" t="s">
        <v>1119</v>
      </c>
      <c r="C500" s="83">
        <v>0</v>
      </c>
    </row>
    <row r="501" ht="18.75" customHeight="1" spans="1:3">
      <c r="A501" s="82">
        <v>2070109</v>
      </c>
      <c r="B501" s="82" t="s">
        <v>1120</v>
      </c>
      <c r="C501" s="83">
        <v>324</v>
      </c>
    </row>
    <row r="502" ht="18.75" customHeight="1" spans="1:3">
      <c r="A502" s="82">
        <v>2070110</v>
      </c>
      <c r="B502" s="82" t="s">
        <v>1121</v>
      </c>
      <c r="C502" s="83">
        <v>0</v>
      </c>
    </row>
    <row r="503" ht="18.75" customHeight="1" spans="1:3">
      <c r="A503" s="82">
        <v>2070111</v>
      </c>
      <c r="B503" s="82" t="s">
        <v>1122</v>
      </c>
      <c r="C503" s="83">
        <v>54</v>
      </c>
    </row>
    <row r="504" ht="18.75" customHeight="1" spans="1:3">
      <c r="A504" s="82">
        <v>2070112</v>
      </c>
      <c r="B504" s="82" t="s">
        <v>1123</v>
      </c>
      <c r="C504" s="83">
        <v>47</v>
      </c>
    </row>
    <row r="505" ht="18.75" customHeight="1" spans="1:3">
      <c r="A505" s="82">
        <v>2070113</v>
      </c>
      <c r="B505" s="82" t="s">
        <v>1124</v>
      </c>
      <c r="C505" s="83">
        <v>0</v>
      </c>
    </row>
    <row r="506" ht="18.75" customHeight="1" spans="1:3">
      <c r="A506" s="82">
        <v>2070114</v>
      </c>
      <c r="B506" s="82" t="s">
        <v>1125</v>
      </c>
      <c r="C506" s="83">
        <v>0</v>
      </c>
    </row>
    <row r="507" ht="18.75" customHeight="1" spans="1:3">
      <c r="A507" s="82">
        <v>2070199</v>
      </c>
      <c r="B507" s="82" t="s">
        <v>1126</v>
      </c>
      <c r="C507" s="83">
        <v>2840</v>
      </c>
    </row>
    <row r="508" ht="18.75" customHeight="1" spans="1:3">
      <c r="A508" s="82">
        <v>20702</v>
      </c>
      <c r="B508" s="116" t="s">
        <v>1127</v>
      </c>
      <c r="C508" s="83">
        <f>SUM(C509:C515)</f>
        <v>1236</v>
      </c>
    </row>
    <row r="509" ht="18.75" customHeight="1" spans="1:3">
      <c r="A509" s="82">
        <v>2070201</v>
      </c>
      <c r="B509" s="82" t="s">
        <v>811</v>
      </c>
      <c r="C509" s="83">
        <v>0</v>
      </c>
    </row>
    <row r="510" ht="18.75" customHeight="1" spans="1:3">
      <c r="A510" s="82">
        <v>2070202</v>
      </c>
      <c r="B510" s="82" t="s">
        <v>812</v>
      </c>
      <c r="C510" s="83">
        <v>0</v>
      </c>
    </row>
    <row r="511" ht="18.75" customHeight="1" spans="1:3">
      <c r="A511" s="82">
        <v>2070203</v>
      </c>
      <c r="B511" s="82" t="s">
        <v>813</v>
      </c>
      <c r="C511" s="83">
        <v>0</v>
      </c>
    </row>
    <row r="512" ht="18.75" customHeight="1" spans="1:3">
      <c r="A512" s="82">
        <v>2070204</v>
      </c>
      <c r="B512" s="82" t="s">
        <v>1128</v>
      </c>
      <c r="C512" s="83">
        <v>675</v>
      </c>
    </row>
    <row r="513" ht="18.75" customHeight="1" spans="1:3">
      <c r="A513" s="82">
        <v>2070205</v>
      </c>
      <c r="B513" s="82" t="s">
        <v>1129</v>
      </c>
      <c r="C513" s="83">
        <v>0</v>
      </c>
    </row>
    <row r="514" ht="18.75" customHeight="1" spans="1:3">
      <c r="A514" s="82">
        <v>2070206</v>
      </c>
      <c r="B514" s="82" t="s">
        <v>1130</v>
      </c>
      <c r="C514" s="83">
        <v>0</v>
      </c>
    </row>
    <row r="515" ht="18.75" customHeight="1" spans="1:3">
      <c r="A515" s="82">
        <v>2070299</v>
      </c>
      <c r="B515" s="82" t="s">
        <v>1131</v>
      </c>
      <c r="C515" s="83">
        <v>561</v>
      </c>
    </row>
    <row r="516" ht="18.75" customHeight="1" spans="1:3">
      <c r="A516" s="82">
        <v>20703</v>
      </c>
      <c r="B516" s="116" t="s">
        <v>1132</v>
      </c>
      <c r="C516" s="83">
        <f>SUM(C517:C526)</f>
        <v>307</v>
      </c>
    </row>
    <row r="517" ht="18.75" customHeight="1" spans="1:3">
      <c r="A517" s="82">
        <v>2070301</v>
      </c>
      <c r="B517" s="82" t="s">
        <v>811</v>
      </c>
      <c r="C517" s="83">
        <v>220</v>
      </c>
    </row>
    <row r="518" ht="18.75" customHeight="1" spans="1:3">
      <c r="A518" s="82">
        <v>2070302</v>
      </c>
      <c r="B518" s="82" t="s">
        <v>812</v>
      </c>
      <c r="C518" s="83">
        <v>0</v>
      </c>
    </row>
    <row r="519" ht="18.75" customHeight="1" spans="1:3">
      <c r="A519" s="82">
        <v>2070303</v>
      </c>
      <c r="B519" s="82" t="s">
        <v>813</v>
      </c>
      <c r="C519" s="83">
        <v>0</v>
      </c>
    </row>
    <row r="520" ht="18.75" customHeight="1" spans="1:3">
      <c r="A520" s="82">
        <v>2070304</v>
      </c>
      <c r="B520" s="82" t="s">
        <v>1133</v>
      </c>
      <c r="C520" s="83">
        <v>0</v>
      </c>
    </row>
    <row r="521" ht="18.75" customHeight="1" spans="1:3">
      <c r="A521" s="82">
        <v>2070305</v>
      </c>
      <c r="B521" s="82" t="s">
        <v>1134</v>
      </c>
      <c r="C521" s="83">
        <v>0</v>
      </c>
    </row>
    <row r="522" ht="18.75" customHeight="1" spans="1:3">
      <c r="A522" s="82">
        <v>2070306</v>
      </c>
      <c r="B522" s="82" t="s">
        <v>1135</v>
      </c>
      <c r="C522" s="83">
        <v>0</v>
      </c>
    </row>
    <row r="523" ht="18.75" customHeight="1" spans="1:3">
      <c r="A523" s="82">
        <v>2070307</v>
      </c>
      <c r="B523" s="82" t="s">
        <v>1136</v>
      </c>
      <c r="C523" s="83">
        <v>0</v>
      </c>
    </row>
    <row r="524" ht="18.75" customHeight="1" spans="1:3">
      <c r="A524" s="82">
        <v>2070308</v>
      </c>
      <c r="B524" s="82" t="s">
        <v>1137</v>
      </c>
      <c r="C524" s="83">
        <v>46</v>
      </c>
    </row>
    <row r="525" ht="18.75" customHeight="1" spans="1:3">
      <c r="A525" s="82">
        <v>2070309</v>
      </c>
      <c r="B525" s="82" t="s">
        <v>1138</v>
      </c>
      <c r="C525" s="83">
        <v>0</v>
      </c>
    </row>
    <row r="526" ht="18.75" customHeight="1" spans="1:3">
      <c r="A526" s="82">
        <v>2070399</v>
      </c>
      <c r="B526" s="82" t="s">
        <v>1139</v>
      </c>
      <c r="C526" s="83">
        <v>41</v>
      </c>
    </row>
    <row r="527" ht="18.75" customHeight="1" spans="1:3">
      <c r="A527" s="82">
        <v>20706</v>
      </c>
      <c r="B527" s="84" t="s">
        <v>1140</v>
      </c>
      <c r="C527" s="83">
        <f>SUM(C528:C535)</f>
        <v>0</v>
      </c>
    </row>
    <row r="528" ht="18.75" customHeight="1" spans="1:3">
      <c r="A528" s="82">
        <v>2070601</v>
      </c>
      <c r="B528" s="85" t="s">
        <v>811</v>
      </c>
      <c r="C528" s="83">
        <v>0</v>
      </c>
    </row>
    <row r="529" ht="18.75" customHeight="1" spans="1:3">
      <c r="A529" s="82">
        <v>2070602</v>
      </c>
      <c r="B529" s="85" t="s">
        <v>812</v>
      </c>
      <c r="C529" s="83">
        <v>0</v>
      </c>
    </row>
    <row r="530" ht="18.75" customHeight="1" spans="1:3">
      <c r="A530" s="82">
        <v>2070603</v>
      </c>
      <c r="B530" s="85" t="s">
        <v>813</v>
      </c>
      <c r="C530" s="83">
        <v>0</v>
      </c>
    </row>
    <row r="531" ht="18.75" customHeight="1" spans="1:3">
      <c r="A531" s="82">
        <v>2070604</v>
      </c>
      <c r="B531" s="85" t="s">
        <v>1141</v>
      </c>
      <c r="C531" s="83">
        <v>0</v>
      </c>
    </row>
    <row r="532" ht="18.75" customHeight="1" spans="1:3">
      <c r="A532" s="82">
        <v>2070605</v>
      </c>
      <c r="B532" s="85" t="s">
        <v>1142</v>
      </c>
      <c r="C532" s="83">
        <v>0</v>
      </c>
    </row>
    <row r="533" ht="18.75" customHeight="1" spans="1:3">
      <c r="A533" s="82">
        <v>2070606</v>
      </c>
      <c r="B533" s="85" t="s">
        <v>1143</v>
      </c>
      <c r="C533" s="83">
        <v>0</v>
      </c>
    </row>
    <row r="534" ht="18.75" customHeight="1" spans="1:3">
      <c r="A534" s="82">
        <v>2070607</v>
      </c>
      <c r="B534" s="85" t="s">
        <v>1144</v>
      </c>
      <c r="C534" s="83">
        <v>0</v>
      </c>
    </row>
    <row r="535" ht="18.75" customHeight="1" spans="1:3">
      <c r="A535" s="82">
        <v>2070699</v>
      </c>
      <c r="B535" s="85" t="s">
        <v>1145</v>
      </c>
      <c r="C535" s="83">
        <v>0</v>
      </c>
    </row>
    <row r="536" ht="18.75" customHeight="1" spans="1:3">
      <c r="A536" s="82">
        <v>20708</v>
      </c>
      <c r="B536" s="84" t="s">
        <v>1146</v>
      </c>
      <c r="C536" s="83">
        <f>SUM(C537:C543)</f>
        <v>1816</v>
      </c>
    </row>
    <row r="537" ht="18.75" customHeight="1" spans="1:3">
      <c r="A537" s="82">
        <v>2070801</v>
      </c>
      <c r="B537" s="85" t="s">
        <v>811</v>
      </c>
      <c r="C537" s="83">
        <v>62</v>
      </c>
    </row>
    <row r="538" ht="18.75" customHeight="1" spans="1:3">
      <c r="A538" s="82">
        <v>2070802</v>
      </c>
      <c r="B538" s="85" t="s">
        <v>812</v>
      </c>
      <c r="C538" s="83">
        <v>0</v>
      </c>
    </row>
    <row r="539" ht="18.75" customHeight="1" spans="1:3">
      <c r="A539" s="82">
        <v>2070803</v>
      </c>
      <c r="B539" s="85" t="s">
        <v>813</v>
      </c>
      <c r="C539" s="83">
        <v>0</v>
      </c>
    </row>
    <row r="540" ht="18.75" customHeight="1" spans="1:3">
      <c r="A540" s="82">
        <v>2070806</v>
      </c>
      <c r="B540" s="85" t="s">
        <v>1147</v>
      </c>
      <c r="C540" s="83">
        <v>0</v>
      </c>
    </row>
    <row r="541" ht="18.75" customHeight="1" spans="1:3">
      <c r="A541" s="82">
        <v>2070807</v>
      </c>
      <c r="B541" s="85" t="s">
        <v>1148</v>
      </c>
      <c r="C541" s="83">
        <v>0</v>
      </c>
    </row>
    <row r="542" ht="18.75" customHeight="1" spans="1:3">
      <c r="A542" s="82">
        <v>2070808</v>
      </c>
      <c r="B542" s="85" t="s">
        <v>1149</v>
      </c>
      <c r="C542" s="83">
        <v>909</v>
      </c>
    </row>
    <row r="543" ht="18.75" customHeight="1" spans="1:3">
      <c r="A543" s="82">
        <v>2070899</v>
      </c>
      <c r="B543" s="85" t="s">
        <v>1150</v>
      </c>
      <c r="C543" s="83">
        <v>845</v>
      </c>
    </row>
    <row r="544" ht="18.75" customHeight="1" spans="1:3">
      <c r="A544" s="82">
        <v>20799</v>
      </c>
      <c r="B544" s="116" t="s">
        <v>1151</v>
      </c>
      <c r="C544" s="83">
        <f>SUM(C545:C547)</f>
        <v>1399</v>
      </c>
    </row>
    <row r="545" ht="18.75" customHeight="1" spans="1:3">
      <c r="A545" s="82">
        <v>2079902</v>
      </c>
      <c r="B545" s="82" t="s">
        <v>1152</v>
      </c>
      <c r="C545" s="83">
        <v>0</v>
      </c>
    </row>
    <row r="546" ht="18.75" customHeight="1" spans="1:3">
      <c r="A546" s="82">
        <v>2079903</v>
      </c>
      <c r="B546" s="82" t="s">
        <v>1153</v>
      </c>
      <c r="C546" s="83">
        <v>0</v>
      </c>
    </row>
    <row r="547" ht="18.75" customHeight="1" spans="1:3">
      <c r="A547" s="82">
        <v>2079999</v>
      </c>
      <c r="B547" s="82" t="s">
        <v>1154</v>
      </c>
      <c r="C547" s="83">
        <v>1399</v>
      </c>
    </row>
    <row r="548" ht="18.75" customHeight="1" spans="1:3">
      <c r="A548" s="82">
        <v>208</v>
      </c>
      <c r="B548" s="116" t="s">
        <v>782</v>
      </c>
      <c r="C548" s="83">
        <f>SUM(C549,C568,C576,C578,C587,C591,C601,C609,C616,C624,C633,C638,C641,C644,C647,C650,C653,C657,C661,C669,C672)</f>
        <v>92372</v>
      </c>
    </row>
    <row r="549" ht="18.75" customHeight="1" spans="1:3">
      <c r="A549" s="82">
        <v>20801</v>
      </c>
      <c r="B549" s="116" t="s">
        <v>1155</v>
      </c>
      <c r="C549" s="83">
        <f>SUM(C550:C567)</f>
        <v>1881</v>
      </c>
    </row>
    <row r="550" ht="18.75" customHeight="1" spans="1:3">
      <c r="A550" s="82">
        <v>2080101</v>
      </c>
      <c r="B550" s="82" t="s">
        <v>811</v>
      </c>
      <c r="C550" s="83">
        <v>1808</v>
      </c>
    </row>
    <row r="551" ht="18.75" customHeight="1" spans="1:3">
      <c r="A551" s="82">
        <v>2080102</v>
      </c>
      <c r="B551" s="82" t="s">
        <v>812</v>
      </c>
      <c r="C551" s="83">
        <v>0</v>
      </c>
    </row>
    <row r="552" ht="18.75" customHeight="1" spans="1:3">
      <c r="A552" s="82">
        <v>2080103</v>
      </c>
      <c r="B552" s="82" t="s">
        <v>813</v>
      </c>
      <c r="C552" s="83">
        <v>0</v>
      </c>
    </row>
    <row r="553" ht="18.75" customHeight="1" spans="1:3">
      <c r="A553" s="82">
        <v>2080104</v>
      </c>
      <c r="B553" s="82" t="s">
        <v>1156</v>
      </c>
      <c r="C553" s="83">
        <v>0</v>
      </c>
    </row>
    <row r="554" ht="18.75" customHeight="1" spans="1:3">
      <c r="A554" s="82">
        <v>2080105</v>
      </c>
      <c r="B554" s="82" t="s">
        <v>1157</v>
      </c>
      <c r="C554" s="83">
        <v>0</v>
      </c>
    </row>
    <row r="555" ht="18.75" customHeight="1" spans="1:3">
      <c r="A555" s="82">
        <v>2080106</v>
      </c>
      <c r="B555" s="82" t="s">
        <v>1158</v>
      </c>
      <c r="C555" s="83">
        <v>0</v>
      </c>
    </row>
    <row r="556" ht="18.75" customHeight="1" spans="1:3">
      <c r="A556" s="82">
        <v>2080107</v>
      </c>
      <c r="B556" s="82" t="s">
        <v>1159</v>
      </c>
      <c r="C556" s="83">
        <v>0</v>
      </c>
    </row>
    <row r="557" ht="18.75" customHeight="1" spans="1:3">
      <c r="A557" s="82">
        <v>2080108</v>
      </c>
      <c r="B557" s="82" t="s">
        <v>852</v>
      </c>
      <c r="C557" s="83">
        <v>0</v>
      </c>
    </row>
    <row r="558" ht="18.75" customHeight="1" spans="1:3">
      <c r="A558" s="82">
        <v>2080109</v>
      </c>
      <c r="B558" s="82" t="s">
        <v>1160</v>
      </c>
      <c r="C558" s="83">
        <v>0</v>
      </c>
    </row>
    <row r="559" ht="18.75" customHeight="1" spans="1:3">
      <c r="A559" s="82">
        <v>2080110</v>
      </c>
      <c r="B559" s="82" t="s">
        <v>1161</v>
      </c>
      <c r="C559" s="83">
        <v>0</v>
      </c>
    </row>
    <row r="560" ht="18.75" customHeight="1" spans="1:3">
      <c r="A560" s="82">
        <v>2080111</v>
      </c>
      <c r="B560" s="82" t="s">
        <v>1162</v>
      </c>
      <c r="C560" s="83">
        <v>0</v>
      </c>
    </row>
    <row r="561" ht="18.75" customHeight="1" spans="1:3">
      <c r="A561" s="82">
        <v>2080112</v>
      </c>
      <c r="B561" s="82" t="s">
        <v>1163</v>
      </c>
      <c r="C561" s="83">
        <v>0</v>
      </c>
    </row>
    <row r="562" ht="18.75" customHeight="1" spans="1:3">
      <c r="A562" s="82">
        <v>2080113</v>
      </c>
      <c r="B562" s="82" t="s">
        <v>1164</v>
      </c>
      <c r="C562" s="83">
        <v>0</v>
      </c>
    </row>
    <row r="563" ht="18.75" customHeight="1" spans="1:3">
      <c r="A563" s="82">
        <v>2080114</v>
      </c>
      <c r="B563" s="82" t="s">
        <v>1165</v>
      </c>
      <c r="C563" s="83">
        <v>0</v>
      </c>
    </row>
    <row r="564" ht="18.75" customHeight="1" spans="1:3">
      <c r="A564" s="82">
        <v>2080115</v>
      </c>
      <c r="B564" s="82" t="s">
        <v>1166</v>
      </c>
      <c r="C564" s="83">
        <v>0</v>
      </c>
    </row>
    <row r="565" ht="18.75" customHeight="1" spans="1:3">
      <c r="A565" s="82">
        <v>2080116</v>
      </c>
      <c r="B565" s="82" t="s">
        <v>1167</v>
      </c>
      <c r="C565" s="83">
        <v>0</v>
      </c>
    </row>
    <row r="566" ht="18.75" customHeight="1" spans="1:3">
      <c r="A566" s="82">
        <v>2080150</v>
      </c>
      <c r="B566" s="82" t="s">
        <v>820</v>
      </c>
      <c r="C566" s="83">
        <v>0</v>
      </c>
    </row>
    <row r="567" ht="18.75" customHeight="1" spans="1:3">
      <c r="A567" s="82">
        <v>2080199</v>
      </c>
      <c r="B567" s="82" t="s">
        <v>1168</v>
      </c>
      <c r="C567" s="83">
        <v>73</v>
      </c>
    </row>
    <row r="568" ht="18.75" customHeight="1" spans="1:3">
      <c r="A568" s="82">
        <v>20802</v>
      </c>
      <c r="B568" s="116" t="s">
        <v>1169</v>
      </c>
      <c r="C568" s="83">
        <f>SUM(C569:C575)</f>
        <v>1695</v>
      </c>
    </row>
    <row r="569" ht="18.75" customHeight="1" spans="1:3">
      <c r="A569" s="82">
        <v>2080201</v>
      </c>
      <c r="B569" s="82" t="s">
        <v>811</v>
      </c>
      <c r="C569" s="83">
        <v>1111</v>
      </c>
    </row>
    <row r="570" ht="18.75" customHeight="1" spans="1:3">
      <c r="A570" s="82">
        <v>2080202</v>
      </c>
      <c r="B570" s="82" t="s">
        <v>812</v>
      </c>
      <c r="C570" s="83">
        <v>0</v>
      </c>
    </row>
    <row r="571" ht="18.75" customHeight="1" spans="1:3">
      <c r="A571" s="82">
        <v>2080203</v>
      </c>
      <c r="B571" s="82" t="s">
        <v>813</v>
      </c>
      <c r="C571" s="83">
        <v>0</v>
      </c>
    </row>
    <row r="572" ht="18.75" customHeight="1" spans="1:3">
      <c r="A572" s="82">
        <v>2080206</v>
      </c>
      <c r="B572" s="82" t="s">
        <v>1170</v>
      </c>
      <c r="C572" s="83">
        <v>0</v>
      </c>
    </row>
    <row r="573" ht="18.75" customHeight="1" spans="1:3">
      <c r="A573" s="82">
        <v>2080207</v>
      </c>
      <c r="B573" s="82" t="s">
        <v>1171</v>
      </c>
      <c r="C573" s="83">
        <v>0</v>
      </c>
    </row>
    <row r="574" ht="18.75" customHeight="1" spans="1:3">
      <c r="A574" s="82">
        <v>2080208</v>
      </c>
      <c r="B574" s="82" t="s">
        <v>1172</v>
      </c>
      <c r="C574" s="83">
        <v>109</v>
      </c>
    </row>
    <row r="575" ht="18.75" customHeight="1" spans="1:3">
      <c r="A575" s="82">
        <v>2080299</v>
      </c>
      <c r="B575" s="82" t="s">
        <v>1173</v>
      </c>
      <c r="C575" s="83">
        <v>475</v>
      </c>
    </row>
    <row r="576" ht="18.75" customHeight="1" spans="1:3">
      <c r="A576" s="82">
        <v>20804</v>
      </c>
      <c r="B576" s="116" t="s">
        <v>1174</v>
      </c>
      <c r="C576" s="83">
        <f>C577</f>
        <v>0</v>
      </c>
    </row>
    <row r="577" ht="18.75" customHeight="1" spans="1:3">
      <c r="A577" s="82">
        <v>2080402</v>
      </c>
      <c r="B577" s="82" t="s">
        <v>1175</v>
      </c>
      <c r="C577" s="83">
        <v>0</v>
      </c>
    </row>
    <row r="578" ht="18.75" customHeight="1" spans="1:3">
      <c r="A578" s="82">
        <v>20805</v>
      </c>
      <c r="B578" s="116" t="s">
        <v>1176</v>
      </c>
      <c r="C578" s="83">
        <f>SUM(C579:C586)</f>
        <v>19695</v>
      </c>
    </row>
    <row r="579" ht="18.75" customHeight="1" spans="1:3">
      <c r="A579" s="82">
        <v>2080501</v>
      </c>
      <c r="B579" s="82" t="s">
        <v>1177</v>
      </c>
      <c r="C579" s="83">
        <v>0</v>
      </c>
    </row>
    <row r="580" ht="18.75" customHeight="1" spans="1:3">
      <c r="A580" s="82">
        <v>2080502</v>
      </c>
      <c r="B580" s="82" t="s">
        <v>1178</v>
      </c>
      <c r="C580" s="83">
        <v>1</v>
      </c>
    </row>
    <row r="581" ht="18.75" customHeight="1" spans="1:3">
      <c r="A581" s="82">
        <v>2080503</v>
      </c>
      <c r="B581" s="82" t="s">
        <v>1179</v>
      </c>
      <c r="C581" s="83">
        <v>0</v>
      </c>
    </row>
    <row r="582" ht="18.75" customHeight="1" spans="1:3">
      <c r="A582" s="82">
        <v>2080505</v>
      </c>
      <c r="B582" s="82" t="s">
        <v>1180</v>
      </c>
      <c r="C582" s="83">
        <v>143</v>
      </c>
    </row>
    <row r="583" ht="18.75" customHeight="1" spans="1:3">
      <c r="A583" s="82">
        <v>2080506</v>
      </c>
      <c r="B583" s="82" t="s">
        <v>1181</v>
      </c>
      <c r="C583" s="83">
        <v>1449</v>
      </c>
    </row>
    <row r="584" ht="18.75" customHeight="1" spans="1:3">
      <c r="A584" s="82">
        <v>2080507</v>
      </c>
      <c r="B584" s="82" t="s">
        <v>1182</v>
      </c>
      <c r="C584" s="83">
        <v>18039</v>
      </c>
    </row>
    <row r="585" ht="18.75" customHeight="1" spans="1:3">
      <c r="A585" s="82">
        <v>2080508</v>
      </c>
      <c r="B585" s="82" t="s">
        <v>1183</v>
      </c>
      <c r="C585" s="83">
        <v>0</v>
      </c>
    </row>
    <row r="586" ht="18.75" customHeight="1" spans="1:3">
      <c r="A586" s="82">
        <v>2080599</v>
      </c>
      <c r="B586" s="82" t="s">
        <v>1184</v>
      </c>
      <c r="C586" s="83">
        <v>63</v>
      </c>
    </row>
    <row r="587" ht="18.75" customHeight="1" spans="1:3">
      <c r="A587" s="82">
        <v>20806</v>
      </c>
      <c r="B587" s="116" t="s">
        <v>1185</v>
      </c>
      <c r="C587" s="83">
        <f>SUM(C588:C590)</f>
        <v>0</v>
      </c>
    </row>
    <row r="588" ht="18.75" customHeight="1" spans="1:3">
      <c r="A588" s="82">
        <v>2080601</v>
      </c>
      <c r="B588" s="82" t="s">
        <v>1186</v>
      </c>
      <c r="C588" s="83">
        <v>0</v>
      </c>
    </row>
    <row r="589" ht="18.75" customHeight="1" spans="1:3">
      <c r="A589" s="82">
        <v>2080602</v>
      </c>
      <c r="B589" s="82" t="s">
        <v>1187</v>
      </c>
      <c r="C589" s="83">
        <v>0</v>
      </c>
    </row>
    <row r="590" ht="18.75" customHeight="1" spans="1:3">
      <c r="A590" s="82">
        <v>2080699</v>
      </c>
      <c r="B590" s="82" t="s">
        <v>1188</v>
      </c>
      <c r="C590" s="83">
        <v>0</v>
      </c>
    </row>
    <row r="591" ht="18.75" customHeight="1" spans="1:3">
      <c r="A591" s="82">
        <v>20807</v>
      </c>
      <c r="B591" s="116" t="s">
        <v>1189</v>
      </c>
      <c r="C591" s="83">
        <f>SUM(C592:C600)</f>
        <v>4667</v>
      </c>
    </row>
    <row r="592" ht="18.75" customHeight="1" spans="1:3">
      <c r="A592" s="82">
        <v>2080701</v>
      </c>
      <c r="B592" s="82" t="s">
        <v>1190</v>
      </c>
      <c r="C592" s="83">
        <v>0</v>
      </c>
    </row>
    <row r="593" ht="18.75" customHeight="1" spans="1:3">
      <c r="A593" s="82">
        <v>2080702</v>
      </c>
      <c r="B593" s="82" t="s">
        <v>1191</v>
      </c>
      <c r="C593" s="83">
        <v>0</v>
      </c>
    </row>
    <row r="594" ht="18.75" customHeight="1" spans="1:3">
      <c r="A594" s="82">
        <v>2080704</v>
      </c>
      <c r="B594" s="82" t="s">
        <v>1192</v>
      </c>
      <c r="C594" s="83">
        <v>0</v>
      </c>
    </row>
    <row r="595" ht="18.75" customHeight="1" spans="1:3">
      <c r="A595" s="82">
        <v>2080705</v>
      </c>
      <c r="B595" s="82" t="s">
        <v>1193</v>
      </c>
      <c r="C595" s="83">
        <v>2503</v>
      </c>
    </row>
    <row r="596" ht="18.75" customHeight="1" spans="1:3">
      <c r="A596" s="82">
        <v>2080709</v>
      </c>
      <c r="B596" s="82" t="s">
        <v>1194</v>
      </c>
      <c r="C596" s="83">
        <v>0</v>
      </c>
    </row>
    <row r="597" ht="18.75" customHeight="1" spans="1:3">
      <c r="A597" s="82">
        <v>2080711</v>
      </c>
      <c r="B597" s="82" t="s">
        <v>1195</v>
      </c>
      <c r="C597" s="83">
        <v>0</v>
      </c>
    </row>
    <row r="598" ht="18.75" customHeight="1" spans="1:3">
      <c r="A598" s="82">
        <v>2080712</v>
      </c>
      <c r="B598" s="82" t="s">
        <v>1196</v>
      </c>
      <c r="C598" s="83">
        <v>0</v>
      </c>
    </row>
    <row r="599" ht="18.75" customHeight="1" spans="1:3">
      <c r="A599" s="82">
        <v>2080713</v>
      </c>
      <c r="B599" s="82" t="s">
        <v>1197</v>
      </c>
      <c r="C599" s="83">
        <v>0</v>
      </c>
    </row>
    <row r="600" ht="18.75" customHeight="1" spans="1:3">
      <c r="A600" s="82">
        <v>2080799</v>
      </c>
      <c r="B600" s="82" t="s">
        <v>1198</v>
      </c>
      <c r="C600" s="83">
        <v>2164</v>
      </c>
    </row>
    <row r="601" ht="18.75" customHeight="1" spans="1:3">
      <c r="A601" s="82">
        <v>20808</v>
      </c>
      <c r="B601" s="116" t="s">
        <v>1199</v>
      </c>
      <c r="C601" s="83">
        <f>SUM(C602:C608)</f>
        <v>10921</v>
      </c>
    </row>
    <row r="602" ht="18.75" customHeight="1" spans="1:3">
      <c r="A602" s="82">
        <v>2080801</v>
      </c>
      <c r="B602" s="82" t="s">
        <v>1200</v>
      </c>
      <c r="C602" s="83">
        <v>691</v>
      </c>
    </row>
    <row r="603" ht="18.75" customHeight="1" spans="1:3">
      <c r="A603" s="82">
        <v>2080802</v>
      </c>
      <c r="B603" s="82" t="s">
        <v>1201</v>
      </c>
      <c r="C603" s="83">
        <v>8137</v>
      </c>
    </row>
    <row r="604" ht="18.75" customHeight="1" spans="1:3">
      <c r="A604" s="82">
        <v>2080803</v>
      </c>
      <c r="B604" s="82" t="s">
        <v>1202</v>
      </c>
      <c r="C604" s="83">
        <v>0</v>
      </c>
    </row>
    <row r="605" ht="18.75" customHeight="1" spans="1:3">
      <c r="A605" s="82">
        <v>2080804</v>
      </c>
      <c r="B605" s="82" t="s">
        <v>1203</v>
      </c>
      <c r="C605" s="83">
        <v>50</v>
      </c>
    </row>
    <row r="606" ht="18.75" customHeight="1" spans="1:3">
      <c r="A606" s="82">
        <v>2080805</v>
      </c>
      <c r="B606" s="82" t="s">
        <v>1204</v>
      </c>
      <c r="C606" s="83">
        <v>853</v>
      </c>
    </row>
    <row r="607" ht="18.75" customHeight="1" spans="1:3">
      <c r="A607" s="82">
        <v>2080806</v>
      </c>
      <c r="B607" s="82" t="s">
        <v>1205</v>
      </c>
      <c r="C607" s="83">
        <v>0</v>
      </c>
    </row>
    <row r="608" ht="18.75" customHeight="1" spans="1:3">
      <c r="A608" s="82">
        <v>2080899</v>
      </c>
      <c r="B608" s="82" t="s">
        <v>1206</v>
      </c>
      <c r="C608" s="83">
        <v>1190</v>
      </c>
    </row>
    <row r="609" ht="18.75" customHeight="1" spans="1:3">
      <c r="A609" s="82">
        <v>20809</v>
      </c>
      <c r="B609" s="116" t="s">
        <v>1207</v>
      </c>
      <c r="C609" s="83">
        <f>SUM(C610:C615)</f>
        <v>1774</v>
      </c>
    </row>
    <row r="610" ht="18.75" customHeight="1" spans="1:3">
      <c r="A610" s="82">
        <v>2080901</v>
      </c>
      <c r="B610" s="82" t="s">
        <v>1208</v>
      </c>
      <c r="C610" s="83">
        <v>99</v>
      </c>
    </row>
    <row r="611" ht="18.75" customHeight="1" spans="1:3">
      <c r="A611" s="82">
        <v>2080902</v>
      </c>
      <c r="B611" s="82" t="s">
        <v>1209</v>
      </c>
      <c r="C611" s="83">
        <v>453</v>
      </c>
    </row>
    <row r="612" ht="18.75" customHeight="1" spans="1:3">
      <c r="A612" s="82">
        <v>2080903</v>
      </c>
      <c r="B612" s="82" t="s">
        <v>1210</v>
      </c>
      <c r="C612" s="83">
        <v>17</v>
      </c>
    </row>
    <row r="613" ht="18.75" customHeight="1" spans="1:3">
      <c r="A613" s="82">
        <v>2080904</v>
      </c>
      <c r="B613" s="82" t="s">
        <v>1211</v>
      </c>
      <c r="C613" s="83">
        <v>0</v>
      </c>
    </row>
    <row r="614" ht="18.75" customHeight="1" spans="1:3">
      <c r="A614" s="82">
        <v>2080905</v>
      </c>
      <c r="B614" s="82" t="s">
        <v>1212</v>
      </c>
      <c r="C614" s="83">
        <v>200</v>
      </c>
    </row>
    <row r="615" ht="18.75" customHeight="1" spans="1:3">
      <c r="A615" s="82">
        <v>2080999</v>
      </c>
      <c r="B615" s="82" t="s">
        <v>1213</v>
      </c>
      <c r="C615" s="83">
        <v>1005</v>
      </c>
    </row>
    <row r="616" ht="18.75" customHeight="1" spans="1:3">
      <c r="A616" s="82">
        <v>20810</v>
      </c>
      <c r="B616" s="116" t="s">
        <v>1214</v>
      </c>
      <c r="C616" s="83">
        <f>SUM(C617:C623)</f>
        <v>1403</v>
      </c>
    </row>
    <row r="617" ht="18.75" customHeight="1" spans="1:3">
      <c r="A617" s="82">
        <v>2081001</v>
      </c>
      <c r="B617" s="82" t="s">
        <v>1215</v>
      </c>
      <c r="C617" s="83">
        <v>1071</v>
      </c>
    </row>
    <row r="618" ht="18.75" customHeight="1" spans="1:3">
      <c r="A618" s="82">
        <v>2081002</v>
      </c>
      <c r="B618" s="82" t="s">
        <v>1216</v>
      </c>
      <c r="C618" s="83">
        <v>292</v>
      </c>
    </row>
    <row r="619" ht="18.75" customHeight="1" spans="1:3">
      <c r="A619" s="82">
        <v>2081003</v>
      </c>
      <c r="B619" s="82" t="s">
        <v>1217</v>
      </c>
      <c r="C619" s="83">
        <v>0</v>
      </c>
    </row>
    <row r="620" ht="18.75" customHeight="1" spans="1:3">
      <c r="A620" s="82">
        <v>2081004</v>
      </c>
      <c r="B620" s="82" t="s">
        <v>1218</v>
      </c>
      <c r="C620" s="83">
        <v>40</v>
      </c>
    </row>
    <row r="621" ht="18.75" customHeight="1" spans="1:3">
      <c r="A621" s="82">
        <v>2081005</v>
      </c>
      <c r="B621" s="82" t="s">
        <v>1219</v>
      </c>
      <c r="C621" s="83">
        <v>0</v>
      </c>
    </row>
    <row r="622" ht="18.75" customHeight="1" spans="1:3">
      <c r="A622" s="82">
        <v>2081006</v>
      </c>
      <c r="B622" s="82" t="s">
        <v>1220</v>
      </c>
      <c r="C622" s="83">
        <v>0</v>
      </c>
    </row>
    <row r="623" ht="18.75" customHeight="1" spans="1:3">
      <c r="A623" s="82">
        <v>2081099</v>
      </c>
      <c r="B623" s="82" t="s">
        <v>1221</v>
      </c>
      <c r="C623" s="83">
        <v>0</v>
      </c>
    </row>
    <row r="624" ht="18.75" customHeight="1" spans="1:3">
      <c r="A624" s="82">
        <v>20811</v>
      </c>
      <c r="B624" s="116" t="s">
        <v>1222</v>
      </c>
      <c r="C624" s="83">
        <f>SUM(C625:C632)</f>
        <v>2317</v>
      </c>
    </row>
    <row r="625" ht="18.75" customHeight="1" spans="1:3">
      <c r="A625" s="82">
        <v>2081101</v>
      </c>
      <c r="B625" s="82" t="s">
        <v>811</v>
      </c>
      <c r="C625" s="83">
        <v>263</v>
      </c>
    </row>
    <row r="626" ht="18.75" customHeight="1" spans="1:3">
      <c r="A626" s="82">
        <v>2081102</v>
      </c>
      <c r="B626" s="82" t="s">
        <v>812</v>
      </c>
      <c r="C626" s="83">
        <v>0</v>
      </c>
    </row>
    <row r="627" ht="18.75" customHeight="1" spans="1:3">
      <c r="A627" s="82">
        <v>2081103</v>
      </c>
      <c r="B627" s="82" t="s">
        <v>813</v>
      </c>
      <c r="C627" s="83">
        <v>0</v>
      </c>
    </row>
    <row r="628" ht="18.75" customHeight="1" spans="1:3">
      <c r="A628" s="82">
        <v>2081104</v>
      </c>
      <c r="B628" s="82" t="s">
        <v>1223</v>
      </c>
      <c r="C628" s="83">
        <v>49</v>
      </c>
    </row>
    <row r="629" ht="18.75" customHeight="1" spans="1:3">
      <c r="A629" s="82">
        <v>2081105</v>
      </c>
      <c r="B629" s="82" t="s">
        <v>1224</v>
      </c>
      <c r="C629" s="83">
        <v>160</v>
      </c>
    </row>
    <row r="630" ht="18.75" customHeight="1" spans="1:3">
      <c r="A630" s="82">
        <v>2081106</v>
      </c>
      <c r="B630" s="82" t="s">
        <v>1225</v>
      </c>
      <c r="C630" s="83">
        <v>0</v>
      </c>
    </row>
    <row r="631" ht="18.75" customHeight="1" spans="1:3">
      <c r="A631" s="82">
        <v>2081107</v>
      </c>
      <c r="B631" s="82" t="s">
        <v>1226</v>
      </c>
      <c r="C631" s="83">
        <v>1794</v>
      </c>
    </row>
    <row r="632" ht="18.75" customHeight="1" spans="1:3">
      <c r="A632" s="82">
        <v>2081199</v>
      </c>
      <c r="B632" s="82" t="s">
        <v>1227</v>
      </c>
      <c r="C632" s="83">
        <v>51</v>
      </c>
    </row>
    <row r="633" ht="18.75" customHeight="1" spans="1:3">
      <c r="A633" s="82">
        <v>20816</v>
      </c>
      <c r="B633" s="116" t="s">
        <v>1228</v>
      </c>
      <c r="C633" s="83">
        <f>SUM(C634:C637)</f>
        <v>124</v>
      </c>
    </row>
    <row r="634" ht="18.75" customHeight="1" spans="1:3">
      <c r="A634" s="82">
        <v>2081601</v>
      </c>
      <c r="B634" s="82" t="s">
        <v>811</v>
      </c>
      <c r="C634" s="83">
        <v>87</v>
      </c>
    </row>
    <row r="635" ht="18.75" customHeight="1" spans="1:3">
      <c r="A635" s="82">
        <v>2081602</v>
      </c>
      <c r="B635" s="82" t="s">
        <v>812</v>
      </c>
      <c r="C635" s="83">
        <v>0</v>
      </c>
    </row>
    <row r="636" ht="18.75" customHeight="1" spans="1:3">
      <c r="A636" s="82">
        <v>2081603</v>
      </c>
      <c r="B636" s="82" t="s">
        <v>813</v>
      </c>
      <c r="C636" s="83">
        <v>0</v>
      </c>
    </row>
    <row r="637" ht="18.75" customHeight="1" spans="1:3">
      <c r="A637" s="82">
        <v>2081699</v>
      </c>
      <c r="B637" s="82" t="s">
        <v>1229</v>
      </c>
      <c r="C637" s="83">
        <v>37</v>
      </c>
    </row>
    <row r="638" ht="18.75" customHeight="1" spans="1:3">
      <c r="A638" s="82">
        <v>20819</v>
      </c>
      <c r="B638" s="116" t="s">
        <v>1230</v>
      </c>
      <c r="C638" s="83">
        <f>SUM(C639:C640)</f>
        <v>8953</v>
      </c>
    </row>
    <row r="639" ht="18.75" customHeight="1" spans="1:3">
      <c r="A639" s="82">
        <v>2081901</v>
      </c>
      <c r="B639" s="82" t="s">
        <v>1231</v>
      </c>
      <c r="C639" s="83">
        <v>1605</v>
      </c>
    </row>
    <row r="640" ht="18.75" customHeight="1" spans="1:3">
      <c r="A640" s="82">
        <v>2081902</v>
      </c>
      <c r="B640" s="82" t="s">
        <v>1232</v>
      </c>
      <c r="C640" s="83">
        <v>7348</v>
      </c>
    </row>
    <row r="641" ht="18.75" customHeight="1" spans="1:3">
      <c r="A641" s="82">
        <v>20820</v>
      </c>
      <c r="B641" s="116" t="s">
        <v>1233</v>
      </c>
      <c r="C641" s="83">
        <f>SUM(C642:C643)</f>
        <v>1400</v>
      </c>
    </row>
    <row r="642" ht="18.75" customHeight="1" spans="1:3">
      <c r="A642" s="82">
        <v>2082001</v>
      </c>
      <c r="B642" s="82" t="s">
        <v>1234</v>
      </c>
      <c r="C642" s="83">
        <v>1400</v>
      </c>
    </row>
    <row r="643" ht="18.75" customHeight="1" spans="1:3">
      <c r="A643" s="82">
        <v>2082002</v>
      </c>
      <c r="B643" s="82" t="s">
        <v>1235</v>
      </c>
      <c r="C643" s="83">
        <v>0</v>
      </c>
    </row>
    <row r="644" ht="18.75" customHeight="1" spans="1:3">
      <c r="A644" s="82">
        <v>20821</v>
      </c>
      <c r="B644" s="116" t="s">
        <v>1236</v>
      </c>
      <c r="C644" s="83">
        <f>SUM(C645:C646)</f>
        <v>3516</v>
      </c>
    </row>
    <row r="645" ht="18.75" customHeight="1" spans="1:3">
      <c r="A645" s="82">
        <v>2082101</v>
      </c>
      <c r="B645" s="82" t="s">
        <v>1237</v>
      </c>
      <c r="C645" s="83">
        <v>0</v>
      </c>
    </row>
    <row r="646" ht="18.75" customHeight="1" spans="1:3">
      <c r="A646" s="82">
        <v>2082102</v>
      </c>
      <c r="B646" s="82" t="s">
        <v>1238</v>
      </c>
      <c r="C646" s="83">
        <v>3516</v>
      </c>
    </row>
    <row r="647" ht="18.75" customHeight="1" spans="1:3">
      <c r="A647" s="82">
        <v>20824</v>
      </c>
      <c r="B647" s="116" t="s">
        <v>1239</v>
      </c>
      <c r="C647" s="83">
        <f>SUM(C648:C649)</f>
        <v>0</v>
      </c>
    </row>
    <row r="648" ht="18.75" customHeight="1" spans="1:3">
      <c r="A648" s="82">
        <v>2082401</v>
      </c>
      <c r="B648" s="82" t="s">
        <v>1240</v>
      </c>
      <c r="C648" s="83">
        <v>0</v>
      </c>
    </row>
    <row r="649" ht="18.75" customHeight="1" spans="1:3">
      <c r="A649" s="82">
        <v>2082402</v>
      </c>
      <c r="B649" s="82" t="s">
        <v>1241</v>
      </c>
      <c r="C649" s="83">
        <v>0</v>
      </c>
    </row>
    <row r="650" ht="18.75" customHeight="1" spans="1:3">
      <c r="A650" s="82">
        <v>20825</v>
      </c>
      <c r="B650" s="116" t="s">
        <v>1242</v>
      </c>
      <c r="C650" s="83">
        <f>SUM(C651:C652)</f>
        <v>48</v>
      </c>
    </row>
    <row r="651" ht="18.75" customHeight="1" spans="1:3">
      <c r="A651" s="82">
        <v>2082501</v>
      </c>
      <c r="B651" s="82" t="s">
        <v>1243</v>
      </c>
      <c r="C651" s="83">
        <v>0</v>
      </c>
    </row>
    <row r="652" ht="18.75" customHeight="1" spans="1:3">
      <c r="A652" s="82">
        <v>2082502</v>
      </c>
      <c r="B652" s="82" t="s">
        <v>1244</v>
      </c>
      <c r="C652" s="83">
        <v>48</v>
      </c>
    </row>
    <row r="653" ht="18.75" customHeight="1" spans="1:3">
      <c r="A653" s="82">
        <v>20826</v>
      </c>
      <c r="B653" s="116" t="s">
        <v>1245</v>
      </c>
      <c r="C653" s="83">
        <f>SUM(C654:C656)</f>
        <v>28268</v>
      </c>
    </row>
    <row r="654" ht="18.75" customHeight="1" spans="1:3">
      <c r="A654" s="82">
        <v>2082601</v>
      </c>
      <c r="B654" s="82" t="s">
        <v>1246</v>
      </c>
      <c r="C654" s="83">
        <v>0</v>
      </c>
    </row>
    <row r="655" ht="18.75" customHeight="1" spans="1:3">
      <c r="A655" s="82">
        <v>2082602</v>
      </c>
      <c r="B655" s="82" t="s">
        <v>1247</v>
      </c>
      <c r="C655" s="83">
        <v>28268</v>
      </c>
    </row>
    <row r="656" ht="18.75" customHeight="1" spans="1:3">
      <c r="A656" s="82">
        <v>2082699</v>
      </c>
      <c r="B656" s="82" t="s">
        <v>1248</v>
      </c>
      <c r="C656" s="83">
        <v>0</v>
      </c>
    </row>
    <row r="657" ht="18.75" customHeight="1" spans="1:3">
      <c r="A657" s="82">
        <v>20827</v>
      </c>
      <c r="B657" s="116" t="s">
        <v>1249</v>
      </c>
      <c r="C657" s="83">
        <f>SUM(C658:C660)</f>
        <v>0</v>
      </c>
    </row>
    <row r="658" ht="18.75" customHeight="1" spans="1:3">
      <c r="A658" s="82">
        <v>2082701</v>
      </c>
      <c r="B658" s="82" t="s">
        <v>1250</v>
      </c>
      <c r="C658" s="83">
        <v>0</v>
      </c>
    </row>
    <row r="659" ht="18.75" customHeight="1" spans="1:3">
      <c r="A659" s="82">
        <v>2082702</v>
      </c>
      <c r="B659" s="82" t="s">
        <v>1251</v>
      </c>
      <c r="C659" s="83">
        <v>0</v>
      </c>
    </row>
    <row r="660" ht="18.75" customHeight="1" spans="1:3">
      <c r="A660" s="82">
        <v>2082799</v>
      </c>
      <c r="B660" s="82" t="s">
        <v>1252</v>
      </c>
      <c r="C660" s="83">
        <v>0</v>
      </c>
    </row>
    <row r="661" ht="18.75" customHeight="1" spans="1:3">
      <c r="A661" s="82">
        <v>20828</v>
      </c>
      <c r="B661" s="116" t="s">
        <v>1253</v>
      </c>
      <c r="C661" s="83">
        <f>SUM(C662:C668)</f>
        <v>619</v>
      </c>
    </row>
    <row r="662" ht="18.75" customHeight="1" spans="1:3">
      <c r="A662" s="82">
        <v>2082801</v>
      </c>
      <c r="B662" s="82" t="s">
        <v>811</v>
      </c>
      <c r="C662" s="83">
        <v>353</v>
      </c>
    </row>
    <row r="663" ht="18.75" customHeight="1" spans="1:3">
      <c r="A663" s="82">
        <v>2082802</v>
      </c>
      <c r="B663" s="82" t="s">
        <v>812</v>
      </c>
      <c r="C663" s="83">
        <v>0</v>
      </c>
    </row>
    <row r="664" ht="18.75" customHeight="1" spans="1:3">
      <c r="A664" s="82">
        <v>2082803</v>
      </c>
      <c r="B664" s="82" t="s">
        <v>813</v>
      </c>
      <c r="C664" s="83">
        <v>0</v>
      </c>
    </row>
    <row r="665" ht="18.75" customHeight="1" spans="1:3">
      <c r="A665" s="82">
        <v>2082804</v>
      </c>
      <c r="B665" s="82" t="s">
        <v>1254</v>
      </c>
      <c r="C665" s="83">
        <v>0</v>
      </c>
    </row>
    <row r="666" ht="18.75" customHeight="1" spans="1:3">
      <c r="A666" s="82">
        <v>2082805</v>
      </c>
      <c r="B666" s="82" t="s">
        <v>1255</v>
      </c>
      <c r="C666" s="83">
        <v>0</v>
      </c>
    </row>
    <row r="667" ht="18.75" customHeight="1" spans="1:3">
      <c r="A667" s="82">
        <v>2082850</v>
      </c>
      <c r="B667" s="82" t="s">
        <v>820</v>
      </c>
      <c r="C667" s="83">
        <v>0</v>
      </c>
    </row>
    <row r="668" ht="18.75" customHeight="1" spans="1:3">
      <c r="A668" s="82">
        <v>2082899</v>
      </c>
      <c r="B668" s="82" t="s">
        <v>1256</v>
      </c>
      <c r="C668" s="83">
        <v>266</v>
      </c>
    </row>
    <row r="669" ht="18.75" customHeight="1" spans="1:3">
      <c r="A669" s="82">
        <v>20830</v>
      </c>
      <c r="B669" s="116" t="s">
        <v>1257</v>
      </c>
      <c r="C669" s="83">
        <f>SUM(C670:C671)</f>
        <v>0</v>
      </c>
    </row>
    <row r="670" ht="18.75" customHeight="1" spans="1:3">
      <c r="A670" s="82">
        <v>2083001</v>
      </c>
      <c r="B670" s="82" t="s">
        <v>1258</v>
      </c>
      <c r="C670" s="83">
        <v>0</v>
      </c>
    </row>
    <row r="671" ht="18.75" customHeight="1" spans="1:3">
      <c r="A671" s="82">
        <v>2083099</v>
      </c>
      <c r="B671" s="82" t="s">
        <v>1259</v>
      </c>
      <c r="C671" s="83">
        <v>0</v>
      </c>
    </row>
    <row r="672" ht="18.75" customHeight="1" spans="1:3">
      <c r="A672" s="82">
        <v>20899</v>
      </c>
      <c r="B672" s="116" t="s">
        <v>1260</v>
      </c>
      <c r="C672" s="83">
        <f>C673</f>
        <v>5091</v>
      </c>
    </row>
    <row r="673" ht="18.75" customHeight="1" spans="1:3">
      <c r="A673" s="82">
        <v>2089999</v>
      </c>
      <c r="B673" s="82" t="s">
        <v>1261</v>
      </c>
      <c r="C673" s="83">
        <v>5091</v>
      </c>
    </row>
    <row r="674" ht="18.75" customHeight="1" spans="1:3">
      <c r="A674" s="82">
        <v>210</v>
      </c>
      <c r="B674" s="116" t="s">
        <v>783</v>
      </c>
      <c r="C674" s="83">
        <f>SUM(C675,C680,C694,C698,C710,C713,C717,C722,C726,C730,C733,C742,C744)</f>
        <v>100420</v>
      </c>
    </row>
    <row r="675" ht="18.75" customHeight="1" spans="1:3">
      <c r="A675" s="82">
        <v>21001</v>
      </c>
      <c r="B675" s="116" t="s">
        <v>1262</v>
      </c>
      <c r="C675" s="83">
        <f>SUM(C676:C679)</f>
        <v>1273</v>
      </c>
    </row>
    <row r="676" ht="18.75" customHeight="1" spans="1:3">
      <c r="A676" s="82">
        <v>2100101</v>
      </c>
      <c r="B676" s="82" t="s">
        <v>811</v>
      </c>
      <c r="C676" s="83">
        <v>843</v>
      </c>
    </row>
    <row r="677" ht="18.75" customHeight="1" spans="1:3">
      <c r="A677" s="82">
        <v>2100102</v>
      </c>
      <c r="B677" s="82" t="s">
        <v>812</v>
      </c>
      <c r="C677" s="83">
        <v>0</v>
      </c>
    </row>
    <row r="678" ht="18.75" customHeight="1" spans="1:3">
      <c r="A678" s="82">
        <v>2100103</v>
      </c>
      <c r="B678" s="82" t="s">
        <v>813</v>
      </c>
      <c r="C678" s="83">
        <v>0</v>
      </c>
    </row>
    <row r="679" ht="18.75" customHeight="1" spans="1:3">
      <c r="A679" s="82">
        <v>2100199</v>
      </c>
      <c r="B679" s="82" t="s">
        <v>1263</v>
      </c>
      <c r="C679" s="83">
        <v>430</v>
      </c>
    </row>
    <row r="680" ht="18.75" customHeight="1" spans="1:3">
      <c r="A680" s="82">
        <v>21002</v>
      </c>
      <c r="B680" s="116" t="s">
        <v>1264</v>
      </c>
      <c r="C680" s="83">
        <f>SUM(C681:C693)</f>
        <v>972</v>
      </c>
    </row>
    <row r="681" ht="18.75" customHeight="1" spans="1:3">
      <c r="A681" s="82">
        <v>2100201</v>
      </c>
      <c r="B681" s="82" t="s">
        <v>1265</v>
      </c>
      <c r="C681" s="83">
        <v>190</v>
      </c>
    </row>
    <row r="682" ht="18.75" customHeight="1" spans="1:3">
      <c r="A682" s="82">
        <v>2100202</v>
      </c>
      <c r="B682" s="82" t="s">
        <v>1266</v>
      </c>
      <c r="C682" s="83">
        <v>26</v>
      </c>
    </row>
    <row r="683" ht="18.75" customHeight="1" spans="1:3">
      <c r="A683" s="82">
        <v>2100203</v>
      </c>
      <c r="B683" s="82" t="s">
        <v>1267</v>
      </c>
      <c r="C683" s="83">
        <v>0</v>
      </c>
    </row>
    <row r="684" ht="18.75" customHeight="1" spans="1:3">
      <c r="A684" s="82">
        <v>2100204</v>
      </c>
      <c r="B684" s="82" t="s">
        <v>1268</v>
      </c>
      <c r="C684" s="83">
        <v>0</v>
      </c>
    </row>
    <row r="685" ht="18.75" customHeight="1" spans="1:3">
      <c r="A685" s="82">
        <v>2100205</v>
      </c>
      <c r="B685" s="82" t="s">
        <v>1269</v>
      </c>
      <c r="C685" s="83">
        <v>0</v>
      </c>
    </row>
    <row r="686" ht="18.75" customHeight="1" spans="1:3">
      <c r="A686" s="82">
        <v>2100206</v>
      </c>
      <c r="B686" s="82" t="s">
        <v>1270</v>
      </c>
      <c r="C686" s="83">
        <v>26</v>
      </c>
    </row>
    <row r="687" ht="18.75" customHeight="1" spans="1:3">
      <c r="A687" s="82">
        <v>2100207</v>
      </c>
      <c r="B687" s="82" t="s">
        <v>1271</v>
      </c>
      <c r="C687" s="83">
        <v>0</v>
      </c>
    </row>
    <row r="688" ht="18.75" customHeight="1" spans="1:3">
      <c r="A688" s="82">
        <v>2100208</v>
      </c>
      <c r="B688" s="82" t="s">
        <v>1272</v>
      </c>
      <c r="C688" s="83">
        <v>187</v>
      </c>
    </row>
    <row r="689" ht="18.75" customHeight="1" spans="1:3">
      <c r="A689" s="82">
        <v>2100209</v>
      </c>
      <c r="B689" s="82" t="s">
        <v>1273</v>
      </c>
      <c r="C689" s="83">
        <v>0</v>
      </c>
    </row>
    <row r="690" ht="18.75" customHeight="1" spans="1:3">
      <c r="A690" s="82">
        <v>2100210</v>
      </c>
      <c r="B690" s="82" t="s">
        <v>1274</v>
      </c>
      <c r="C690" s="83">
        <v>0</v>
      </c>
    </row>
    <row r="691" ht="18.75" customHeight="1" spans="1:3">
      <c r="A691" s="82">
        <v>2100211</v>
      </c>
      <c r="B691" s="82" t="s">
        <v>1275</v>
      </c>
      <c r="C691" s="83">
        <v>0</v>
      </c>
    </row>
    <row r="692" ht="18.75" customHeight="1" spans="1:3">
      <c r="A692" s="82">
        <v>2100212</v>
      </c>
      <c r="B692" s="82" t="s">
        <v>1276</v>
      </c>
      <c r="C692" s="83">
        <v>0</v>
      </c>
    </row>
    <row r="693" ht="18.75" customHeight="1" spans="1:3">
      <c r="A693" s="82">
        <v>2100299</v>
      </c>
      <c r="B693" s="82" t="s">
        <v>1277</v>
      </c>
      <c r="C693" s="83">
        <v>543</v>
      </c>
    </row>
    <row r="694" ht="18.75" customHeight="1" spans="1:3">
      <c r="A694" s="82">
        <v>21003</v>
      </c>
      <c r="B694" s="116" t="s">
        <v>1278</v>
      </c>
      <c r="C694" s="83">
        <f>SUM(C695:C697)</f>
        <v>7252</v>
      </c>
    </row>
    <row r="695" ht="18.75" customHeight="1" spans="1:3">
      <c r="A695" s="82">
        <v>2100301</v>
      </c>
      <c r="B695" s="82" t="s">
        <v>1279</v>
      </c>
      <c r="C695" s="83">
        <v>0</v>
      </c>
    </row>
    <row r="696" ht="18.75" customHeight="1" spans="1:3">
      <c r="A696" s="82">
        <v>2100302</v>
      </c>
      <c r="B696" s="82" t="s">
        <v>1280</v>
      </c>
      <c r="C696" s="83">
        <v>4923</v>
      </c>
    </row>
    <row r="697" ht="18.75" customHeight="1" spans="1:3">
      <c r="A697" s="82">
        <v>2100399</v>
      </c>
      <c r="B697" s="82" t="s">
        <v>1281</v>
      </c>
      <c r="C697" s="83">
        <v>2329</v>
      </c>
    </row>
    <row r="698" ht="18.75" customHeight="1" spans="1:3">
      <c r="A698" s="82">
        <v>21004</v>
      </c>
      <c r="B698" s="116" t="s">
        <v>1282</v>
      </c>
      <c r="C698" s="83">
        <f>SUM(C699:C709)</f>
        <v>16518</v>
      </c>
    </row>
    <row r="699" ht="18.75" customHeight="1" spans="1:3">
      <c r="A699" s="82">
        <v>2100401</v>
      </c>
      <c r="B699" s="82" t="s">
        <v>1283</v>
      </c>
      <c r="C699" s="83">
        <v>930</v>
      </c>
    </row>
    <row r="700" ht="18.75" customHeight="1" spans="1:3">
      <c r="A700" s="82">
        <v>2100402</v>
      </c>
      <c r="B700" s="82" t="s">
        <v>1284</v>
      </c>
      <c r="C700" s="83">
        <v>710</v>
      </c>
    </row>
    <row r="701" ht="18.75" customHeight="1" spans="1:3">
      <c r="A701" s="82">
        <v>2100403</v>
      </c>
      <c r="B701" s="82" t="s">
        <v>1285</v>
      </c>
      <c r="C701" s="83">
        <v>1433</v>
      </c>
    </row>
    <row r="702" ht="18.75" customHeight="1" spans="1:3">
      <c r="A702" s="82">
        <v>2100404</v>
      </c>
      <c r="B702" s="82" t="s">
        <v>1286</v>
      </c>
      <c r="C702" s="83">
        <v>0</v>
      </c>
    </row>
    <row r="703" ht="18.75" customHeight="1" spans="1:3">
      <c r="A703" s="82">
        <v>2100405</v>
      </c>
      <c r="B703" s="82" t="s">
        <v>1287</v>
      </c>
      <c r="C703" s="83">
        <v>0</v>
      </c>
    </row>
    <row r="704" ht="18.75" customHeight="1" spans="1:3">
      <c r="A704" s="82">
        <v>2100406</v>
      </c>
      <c r="B704" s="82" t="s">
        <v>1288</v>
      </c>
      <c r="C704" s="83">
        <v>0</v>
      </c>
    </row>
    <row r="705" ht="18.75" customHeight="1" spans="1:3">
      <c r="A705" s="82">
        <v>2100407</v>
      </c>
      <c r="B705" s="82" t="s">
        <v>1289</v>
      </c>
      <c r="C705" s="83">
        <v>0</v>
      </c>
    </row>
    <row r="706" ht="18.75" customHeight="1" spans="1:3">
      <c r="A706" s="82">
        <v>2100408</v>
      </c>
      <c r="B706" s="82" t="s">
        <v>1290</v>
      </c>
      <c r="C706" s="83">
        <v>8129</v>
      </c>
    </row>
    <row r="707" ht="18.75" customHeight="1" spans="1:3">
      <c r="A707" s="82">
        <v>2100409</v>
      </c>
      <c r="B707" s="82" t="s">
        <v>1291</v>
      </c>
      <c r="C707" s="83">
        <v>985</v>
      </c>
    </row>
    <row r="708" ht="18.75" customHeight="1" spans="1:3">
      <c r="A708" s="82">
        <v>2100410</v>
      </c>
      <c r="B708" s="82" t="s">
        <v>1292</v>
      </c>
      <c r="C708" s="83">
        <v>2829</v>
      </c>
    </row>
    <row r="709" ht="18.75" customHeight="1" spans="1:3">
      <c r="A709" s="82">
        <v>2100499</v>
      </c>
      <c r="B709" s="82" t="s">
        <v>1293</v>
      </c>
      <c r="C709" s="83">
        <v>1502</v>
      </c>
    </row>
    <row r="710" ht="18.75" customHeight="1" spans="1:3">
      <c r="A710" s="82">
        <v>21006</v>
      </c>
      <c r="B710" s="116" t="s">
        <v>1294</v>
      </c>
      <c r="C710" s="83">
        <f>SUM(C711:C712)</f>
        <v>147</v>
      </c>
    </row>
    <row r="711" ht="18.75" customHeight="1" spans="1:3">
      <c r="A711" s="82">
        <v>2100601</v>
      </c>
      <c r="B711" s="82" t="s">
        <v>1295</v>
      </c>
      <c r="C711" s="83">
        <v>147</v>
      </c>
    </row>
    <row r="712" ht="18.75" customHeight="1" spans="1:3">
      <c r="A712" s="82">
        <v>2100699</v>
      </c>
      <c r="B712" s="82" t="s">
        <v>1296</v>
      </c>
      <c r="C712" s="83">
        <v>0</v>
      </c>
    </row>
    <row r="713" ht="18.75" customHeight="1" spans="1:3">
      <c r="A713" s="82">
        <v>21007</v>
      </c>
      <c r="B713" s="116" t="s">
        <v>1297</v>
      </c>
      <c r="C713" s="83">
        <f>SUM(C714:C716)</f>
        <v>1965</v>
      </c>
    </row>
    <row r="714" ht="18.75" customHeight="1" spans="1:3">
      <c r="A714" s="82">
        <v>2100716</v>
      </c>
      <c r="B714" s="82" t="s">
        <v>1298</v>
      </c>
      <c r="C714" s="83">
        <v>0</v>
      </c>
    </row>
    <row r="715" ht="18.75" customHeight="1" spans="1:3">
      <c r="A715" s="82">
        <v>2100717</v>
      </c>
      <c r="B715" s="82" t="s">
        <v>1299</v>
      </c>
      <c r="C715" s="83">
        <v>1237</v>
      </c>
    </row>
    <row r="716" ht="18.75" customHeight="1" spans="1:3">
      <c r="A716" s="82">
        <v>2100799</v>
      </c>
      <c r="B716" s="82" t="s">
        <v>1300</v>
      </c>
      <c r="C716" s="83">
        <v>728</v>
      </c>
    </row>
    <row r="717" ht="18.75" customHeight="1" spans="1:3">
      <c r="A717" s="82">
        <v>21011</v>
      </c>
      <c r="B717" s="116" t="s">
        <v>1301</v>
      </c>
      <c r="C717" s="83">
        <f>SUM(C718:C721)</f>
        <v>1682</v>
      </c>
    </row>
    <row r="718" ht="18.75" customHeight="1" spans="1:3">
      <c r="A718" s="82">
        <v>2101101</v>
      </c>
      <c r="B718" s="82" t="s">
        <v>1302</v>
      </c>
      <c r="C718" s="83">
        <v>67</v>
      </c>
    </row>
    <row r="719" ht="18.75" customHeight="1" spans="1:3">
      <c r="A719" s="82">
        <v>2101102</v>
      </c>
      <c r="B719" s="82" t="s">
        <v>1303</v>
      </c>
      <c r="C719" s="83">
        <v>0</v>
      </c>
    </row>
    <row r="720" ht="18.75" customHeight="1" spans="1:3">
      <c r="A720" s="82">
        <v>2101103</v>
      </c>
      <c r="B720" s="82" t="s">
        <v>1304</v>
      </c>
      <c r="C720" s="83">
        <v>1600</v>
      </c>
    </row>
    <row r="721" ht="18.75" customHeight="1" spans="1:3">
      <c r="A721" s="82">
        <v>2101199</v>
      </c>
      <c r="B721" s="82" t="s">
        <v>1305</v>
      </c>
      <c r="C721" s="83">
        <v>15</v>
      </c>
    </row>
    <row r="722" ht="18.75" customHeight="1" spans="1:3">
      <c r="A722" s="82">
        <v>21012</v>
      </c>
      <c r="B722" s="116" t="s">
        <v>1306</v>
      </c>
      <c r="C722" s="83">
        <f>SUM(C723:C725)</f>
        <v>63691</v>
      </c>
    </row>
    <row r="723" ht="18.75" customHeight="1" spans="1:3">
      <c r="A723" s="82">
        <v>2101201</v>
      </c>
      <c r="B723" s="82" t="s">
        <v>1307</v>
      </c>
      <c r="C723" s="83">
        <v>0</v>
      </c>
    </row>
    <row r="724" ht="18.75" customHeight="1" spans="1:3">
      <c r="A724" s="82">
        <v>2101202</v>
      </c>
      <c r="B724" s="82" t="s">
        <v>1308</v>
      </c>
      <c r="C724" s="83">
        <v>62191</v>
      </c>
    </row>
    <row r="725" ht="18.75" customHeight="1" spans="1:3">
      <c r="A725" s="82">
        <v>2101299</v>
      </c>
      <c r="B725" s="82" t="s">
        <v>1309</v>
      </c>
      <c r="C725" s="83">
        <v>1500</v>
      </c>
    </row>
    <row r="726" ht="18.75" customHeight="1" spans="1:3">
      <c r="A726" s="82">
        <v>21013</v>
      </c>
      <c r="B726" s="116" t="s">
        <v>1310</v>
      </c>
      <c r="C726" s="83">
        <f>SUM(C727:C729)</f>
        <v>4860</v>
      </c>
    </row>
    <row r="727" ht="18.75" customHeight="1" spans="1:3">
      <c r="A727" s="82">
        <v>2101301</v>
      </c>
      <c r="B727" s="82" t="s">
        <v>1311</v>
      </c>
      <c r="C727" s="83">
        <v>835</v>
      </c>
    </row>
    <row r="728" ht="18.75" customHeight="1" spans="1:3">
      <c r="A728" s="82">
        <v>2101302</v>
      </c>
      <c r="B728" s="82" t="s">
        <v>1312</v>
      </c>
      <c r="C728" s="83">
        <v>28</v>
      </c>
    </row>
    <row r="729" ht="18.75" customHeight="1" spans="1:3">
      <c r="A729" s="82">
        <v>2101399</v>
      </c>
      <c r="B729" s="82" t="s">
        <v>1313</v>
      </c>
      <c r="C729" s="83">
        <v>3997</v>
      </c>
    </row>
    <row r="730" ht="18.75" customHeight="1" spans="1:3">
      <c r="A730" s="82">
        <v>21014</v>
      </c>
      <c r="B730" s="116" t="s">
        <v>1314</v>
      </c>
      <c r="C730" s="83">
        <f>SUM(C731:C732)</f>
        <v>305</v>
      </c>
    </row>
    <row r="731" ht="18.75" customHeight="1" spans="1:3">
      <c r="A731" s="82">
        <v>2101401</v>
      </c>
      <c r="B731" s="82" t="s">
        <v>1315</v>
      </c>
      <c r="C731" s="83">
        <v>305</v>
      </c>
    </row>
    <row r="732" ht="18.75" customHeight="1" spans="1:3">
      <c r="A732" s="82">
        <v>2101499</v>
      </c>
      <c r="B732" s="82" t="s">
        <v>1316</v>
      </c>
      <c r="C732" s="83">
        <v>0</v>
      </c>
    </row>
    <row r="733" ht="18.75" customHeight="1" spans="1:3">
      <c r="A733" s="82">
        <v>21015</v>
      </c>
      <c r="B733" s="116" t="s">
        <v>1317</v>
      </c>
      <c r="C733" s="83">
        <f>SUM(C734:C741)</f>
        <v>1382</v>
      </c>
    </row>
    <row r="734" ht="18.75" customHeight="1" spans="1:3">
      <c r="A734" s="82">
        <v>2101501</v>
      </c>
      <c r="B734" s="82" t="s">
        <v>811</v>
      </c>
      <c r="C734" s="83">
        <v>1261</v>
      </c>
    </row>
    <row r="735" ht="18.75" customHeight="1" spans="1:3">
      <c r="A735" s="82">
        <v>2101502</v>
      </c>
      <c r="B735" s="82" t="s">
        <v>812</v>
      </c>
      <c r="C735" s="83">
        <v>0</v>
      </c>
    </row>
    <row r="736" ht="18.75" customHeight="1" spans="1:3">
      <c r="A736" s="82">
        <v>2101503</v>
      </c>
      <c r="B736" s="82" t="s">
        <v>813</v>
      </c>
      <c r="C736" s="83">
        <v>0</v>
      </c>
    </row>
    <row r="737" ht="18.75" customHeight="1" spans="1:3">
      <c r="A737" s="82">
        <v>2101504</v>
      </c>
      <c r="B737" s="82" t="s">
        <v>852</v>
      </c>
      <c r="C737" s="83">
        <v>0</v>
      </c>
    </row>
    <row r="738" ht="18.75" customHeight="1" spans="1:3">
      <c r="A738" s="82">
        <v>2101505</v>
      </c>
      <c r="B738" s="82" t="s">
        <v>1318</v>
      </c>
      <c r="C738" s="83">
        <v>0</v>
      </c>
    </row>
    <row r="739" ht="18.75" customHeight="1" spans="1:3">
      <c r="A739" s="82">
        <v>2101506</v>
      </c>
      <c r="B739" s="82" t="s">
        <v>1319</v>
      </c>
      <c r="C739" s="83">
        <v>0</v>
      </c>
    </row>
    <row r="740" ht="18.75" customHeight="1" spans="1:3">
      <c r="A740" s="82">
        <v>2101550</v>
      </c>
      <c r="B740" s="82" t="s">
        <v>820</v>
      </c>
      <c r="C740" s="83">
        <v>0</v>
      </c>
    </row>
    <row r="741" ht="18.75" customHeight="1" spans="1:3">
      <c r="A741" s="82">
        <v>2101599</v>
      </c>
      <c r="B741" s="82" t="s">
        <v>1320</v>
      </c>
      <c r="C741" s="83">
        <v>121</v>
      </c>
    </row>
    <row r="742" ht="18.75" customHeight="1" spans="1:3">
      <c r="A742" s="82">
        <v>21016</v>
      </c>
      <c r="B742" s="116" t="s">
        <v>1321</v>
      </c>
      <c r="C742" s="83">
        <f>C743</f>
        <v>0</v>
      </c>
    </row>
    <row r="743" ht="18.75" customHeight="1" spans="1:3">
      <c r="A743" s="82">
        <v>2101601</v>
      </c>
      <c r="B743" s="82" t="s">
        <v>1322</v>
      </c>
      <c r="C743" s="83">
        <v>0</v>
      </c>
    </row>
    <row r="744" ht="18.75" customHeight="1" spans="1:3">
      <c r="A744" s="82">
        <v>21099</v>
      </c>
      <c r="B744" s="116" t="s">
        <v>1323</v>
      </c>
      <c r="C744" s="83">
        <f>C745</f>
        <v>373</v>
      </c>
    </row>
    <row r="745" ht="18.75" customHeight="1" spans="1:3">
      <c r="A745" s="82">
        <v>2109999</v>
      </c>
      <c r="B745" s="82" t="s">
        <v>1324</v>
      </c>
      <c r="C745" s="83">
        <v>373</v>
      </c>
    </row>
    <row r="746" ht="18.75" customHeight="1" spans="1:3">
      <c r="A746" s="82">
        <v>211</v>
      </c>
      <c r="B746" s="116" t="s">
        <v>784</v>
      </c>
      <c r="C746" s="83">
        <f>SUM(C747,C757,C761,C770,C775,C782,C788,C791,C794,C796,C798,C804,C806,C808,C823)</f>
        <v>5146</v>
      </c>
    </row>
    <row r="747" ht="18.75" customHeight="1" spans="1:3">
      <c r="A747" s="82">
        <v>21101</v>
      </c>
      <c r="B747" s="116" t="s">
        <v>1325</v>
      </c>
      <c r="C747" s="83">
        <f>SUM(C748:C756)</f>
        <v>1842</v>
      </c>
    </row>
    <row r="748" ht="18.75" customHeight="1" spans="1:3">
      <c r="A748" s="82">
        <v>2110101</v>
      </c>
      <c r="B748" s="82" t="s">
        <v>811</v>
      </c>
      <c r="C748" s="83">
        <v>1197</v>
      </c>
    </row>
    <row r="749" ht="18.75" customHeight="1" spans="1:3">
      <c r="A749" s="82">
        <v>2110102</v>
      </c>
      <c r="B749" s="82" t="s">
        <v>812</v>
      </c>
      <c r="C749" s="83">
        <v>0</v>
      </c>
    </row>
    <row r="750" ht="18.75" customHeight="1" spans="1:3">
      <c r="A750" s="82">
        <v>2110103</v>
      </c>
      <c r="B750" s="82" t="s">
        <v>813</v>
      </c>
      <c r="C750" s="83">
        <v>0</v>
      </c>
    </row>
    <row r="751" ht="18.75" customHeight="1" spans="1:3">
      <c r="A751" s="82">
        <v>2110104</v>
      </c>
      <c r="B751" s="82" t="s">
        <v>1326</v>
      </c>
      <c r="C751" s="83">
        <v>0</v>
      </c>
    </row>
    <row r="752" ht="18.75" customHeight="1" spans="1:3">
      <c r="A752" s="82">
        <v>2110105</v>
      </c>
      <c r="B752" s="82" t="s">
        <v>1327</v>
      </c>
      <c r="C752" s="83">
        <v>0</v>
      </c>
    </row>
    <row r="753" ht="18.75" customHeight="1" spans="1:3">
      <c r="A753" s="82">
        <v>2110106</v>
      </c>
      <c r="B753" s="82" t="s">
        <v>1328</v>
      </c>
      <c r="C753" s="83">
        <v>0</v>
      </c>
    </row>
    <row r="754" ht="18.75" customHeight="1" spans="1:3">
      <c r="A754" s="82">
        <v>2110107</v>
      </c>
      <c r="B754" s="82" t="s">
        <v>1329</v>
      </c>
      <c r="C754" s="83">
        <v>0</v>
      </c>
    </row>
    <row r="755" ht="18.75" customHeight="1" spans="1:3">
      <c r="A755" s="82">
        <v>2110108</v>
      </c>
      <c r="B755" s="82" t="s">
        <v>1330</v>
      </c>
      <c r="C755" s="83">
        <v>0</v>
      </c>
    </row>
    <row r="756" ht="18.75" customHeight="1" spans="1:3">
      <c r="A756" s="82">
        <v>2110199</v>
      </c>
      <c r="B756" s="82" t="s">
        <v>1331</v>
      </c>
      <c r="C756" s="83">
        <v>645</v>
      </c>
    </row>
    <row r="757" ht="18.75" customHeight="1" spans="1:3">
      <c r="A757" s="82">
        <v>21102</v>
      </c>
      <c r="B757" s="116" t="s">
        <v>1332</v>
      </c>
      <c r="C757" s="83">
        <f>SUM(C758:C760)</f>
        <v>120</v>
      </c>
    </row>
    <row r="758" ht="18.75" customHeight="1" spans="1:3">
      <c r="A758" s="82">
        <v>2110203</v>
      </c>
      <c r="B758" s="82" t="s">
        <v>1333</v>
      </c>
      <c r="C758" s="83">
        <v>0</v>
      </c>
    </row>
    <row r="759" ht="18.75" customHeight="1" spans="1:3">
      <c r="A759" s="82">
        <v>2110204</v>
      </c>
      <c r="B759" s="82" t="s">
        <v>1334</v>
      </c>
      <c r="C759" s="83">
        <v>0</v>
      </c>
    </row>
    <row r="760" ht="18.75" customHeight="1" spans="1:3">
      <c r="A760" s="82">
        <v>2110299</v>
      </c>
      <c r="B760" s="82" t="s">
        <v>1335</v>
      </c>
      <c r="C760" s="83">
        <v>120</v>
      </c>
    </row>
    <row r="761" ht="18.75" customHeight="1" spans="1:3">
      <c r="A761" s="82">
        <v>21103</v>
      </c>
      <c r="B761" s="116" t="s">
        <v>1336</v>
      </c>
      <c r="C761" s="83">
        <f>SUM(C762:C769)</f>
        <v>196</v>
      </c>
    </row>
    <row r="762" ht="18.75" customHeight="1" spans="1:3">
      <c r="A762" s="82">
        <v>2110301</v>
      </c>
      <c r="B762" s="82" t="s">
        <v>1337</v>
      </c>
      <c r="C762" s="83">
        <v>0</v>
      </c>
    </row>
    <row r="763" ht="18.75" customHeight="1" spans="1:3">
      <c r="A763" s="82">
        <v>2110302</v>
      </c>
      <c r="B763" s="82" t="s">
        <v>1338</v>
      </c>
      <c r="C763" s="83">
        <v>196</v>
      </c>
    </row>
    <row r="764" ht="18.75" customHeight="1" spans="1:3">
      <c r="A764" s="82">
        <v>2110303</v>
      </c>
      <c r="B764" s="82" t="s">
        <v>1339</v>
      </c>
      <c r="C764" s="83">
        <v>0</v>
      </c>
    </row>
    <row r="765" ht="18.75" customHeight="1" spans="1:3">
      <c r="A765" s="82">
        <v>2110304</v>
      </c>
      <c r="B765" s="82" t="s">
        <v>1340</v>
      </c>
      <c r="C765" s="83">
        <v>0</v>
      </c>
    </row>
    <row r="766" ht="18.75" customHeight="1" spans="1:3">
      <c r="A766" s="82">
        <v>2110305</v>
      </c>
      <c r="B766" s="82" t="s">
        <v>1341</v>
      </c>
      <c r="C766" s="83">
        <v>0</v>
      </c>
    </row>
    <row r="767" ht="18.75" customHeight="1" spans="1:3">
      <c r="A767" s="82">
        <v>2110306</v>
      </c>
      <c r="B767" s="82" t="s">
        <v>1342</v>
      </c>
      <c r="C767" s="83">
        <v>0</v>
      </c>
    </row>
    <row r="768" ht="18.75" customHeight="1" spans="1:3">
      <c r="A768" s="82">
        <v>2110307</v>
      </c>
      <c r="B768" s="82" t="s">
        <v>1343</v>
      </c>
      <c r="C768" s="83">
        <v>0</v>
      </c>
    </row>
    <row r="769" ht="18.75" customHeight="1" spans="1:3">
      <c r="A769" s="82">
        <v>2110399</v>
      </c>
      <c r="B769" s="82" t="s">
        <v>1344</v>
      </c>
      <c r="C769" s="83">
        <v>0</v>
      </c>
    </row>
    <row r="770" ht="18.75" customHeight="1" spans="1:3">
      <c r="A770" s="82">
        <v>21104</v>
      </c>
      <c r="B770" s="116" t="s">
        <v>1345</v>
      </c>
      <c r="C770" s="83">
        <f>SUM(C771:C774)</f>
        <v>1080</v>
      </c>
    </row>
    <row r="771" ht="18.75" customHeight="1" spans="1:3">
      <c r="A771" s="82">
        <v>2110401</v>
      </c>
      <c r="B771" s="82" t="s">
        <v>1346</v>
      </c>
      <c r="C771" s="83">
        <v>501</v>
      </c>
    </row>
    <row r="772" ht="18.75" customHeight="1" spans="1:3">
      <c r="A772" s="82">
        <v>2110402</v>
      </c>
      <c r="B772" s="82" t="s">
        <v>1347</v>
      </c>
      <c r="C772" s="83">
        <v>579</v>
      </c>
    </row>
    <row r="773" ht="18.75" customHeight="1" spans="1:3">
      <c r="A773" s="82">
        <v>2110404</v>
      </c>
      <c r="B773" s="82" t="s">
        <v>1348</v>
      </c>
      <c r="C773" s="83">
        <v>0</v>
      </c>
    </row>
    <row r="774" ht="18.75" customHeight="1" spans="1:3">
      <c r="A774" s="82">
        <v>2110499</v>
      </c>
      <c r="B774" s="82" t="s">
        <v>1349</v>
      </c>
      <c r="C774" s="83">
        <v>0</v>
      </c>
    </row>
    <row r="775" ht="18.75" customHeight="1" spans="1:3">
      <c r="A775" s="82">
        <v>21105</v>
      </c>
      <c r="B775" s="116" t="s">
        <v>1350</v>
      </c>
      <c r="C775" s="83">
        <f>SUM(C776:C781)</f>
        <v>896</v>
      </c>
    </row>
    <row r="776" ht="18.75" customHeight="1" spans="1:3">
      <c r="A776" s="82">
        <v>2110501</v>
      </c>
      <c r="B776" s="82" t="s">
        <v>1351</v>
      </c>
      <c r="C776" s="83">
        <v>824</v>
      </c>
    </row>
    <row r="777" ht="18.75" customHeight="1" spans="1:3">
      <c r="A777" s="82">
        <v>2110502</v>
      </c>
      <c r="B777" s="82" t="s">
        <v>1352</v>
      </c>
      <c r="C777" s="83">
        <v>0</v>
      </c>
    </row>
    <row r="778" ht="18.75" customHeight="1" spans="1:3">
      <c r="A778" s="82">
        <v>2110503</v>
      </c>
      <c r="B778" s="82" t="s">
        <v>1353</v>
      </c>
      <c r="C778" s="83">
        <v>0</v>
      </c>
    </row>
    <row r="779" ht="18.75" customHeight="1" spans="1:3">
      <c r="A779" s="82">
        <v>2110506</v>
      </c>
      <c r="B779" s="82" t="s">
        <v>1354</v>
      </c>
      <c r="C779" s="83">
        <v>0</v>
      </c>
    </row>
    <row r="780" ht="18.75" customHeight="1" spans="1:3">
      <c r="A780" s="82">
        <v>2110507</v>
      </c>
      <c r="B780" s="82" t="s">
        <v>1355</v>
      </c>
      <c r="C780" s="83">
        <v>72</v>
      </c>
    </row>
    <row r="781" ht="18.75" customHeight="1" spans="1:3">
      <c r="A781" s="82">
        <v>2110599</v>
      </c>
      <c r="B781" s="82" t="s">
        <v>1356</v>
      </c>
      <c r="C781" s="83">
        <v>0</v>
      </c>
    </row>
    <row r="782" ht="18.75" customHeight="1" spans="1:3">
      <c r="A782" s="82">
        <v>21106</v>
      </c>
      <c r="B782" s="116" t="s">
        <v>1357</v>
      </c>
      <c r="C782" s="83">
        <f>SUM(C783:C787)</f>
        <v>0</v>
      </c>
    </row>
    <row r="783" ht="18.75" customHeight="1" spans="1:3">
      <c r="A783" s="82">
        <v>2110602</v>
      </c>
      <c r="B783" s="82" t="s">
        <v>1358</v>
      </c>
      <c r="C783" s="83">
        <v>0</v>
      </c>
    </row>
    <row r="784" ht="18.75" customHeight="1" spans="1:3">
      <c r="A784" s="82">
        <v>2110603</v>
      </c>
      <c r="B784" s="82" t="s">
        <v>1359</v>
      </c>
      <c r="C784" s="83">
        <v>0</v>
      </c>
    </row>
    <row r="785" ht="18.75" customHeight="1" spans="1:3">
      <c r="A785" s="82">
        <v>2110604</v>
      </c>
      <c r="B785" s="82" t="s">
        <v>1360</v>
      </c>
      <c r="C785" s="83">
        <v>0</v>
      </c>
    </row>
    <row r="786" ht="18.75" customHeight="1" spans="1:3">
      <c r="A786" s="82">
        <v>2110605</v>
      </c>
      <c r="B786" s="82" t="s">
        <v>1361</v>
      </c>
      <c r="C786" s="83">
        <v>0</v>
      </c>
    </row>
    <row r="787" ht="18.75" customHeight="1" spans="1:3">
      <c r="A787" s="82">
        <v>2110699</v>
      </c>
      <c r="B787" s="82" t="s">
        <v>1362</v>
      </c>
      <c r="C787" s="83">
        <v>0</v>
      </c>
    </row>
    <row r="788" ht="18.75" customHeight="1" spans="1:3">
      <c r="A788" s="82">
        <v>21107</v>
      </c>
      <c r="B788" s="116" t="s">
        <v>1363</v>
      </c>
      <c r="C788" s="83">
        <f>SUM(C789:C790)</f>
        <v>0</v>
      </c>
    </row>
    <row r="789" ht="18.75" customHeight="1" spans="1:3">
      <c r="A789" s="82">
        <v>2110704</v>
      </c>
      <c r="B789" s="82" t="s">
        <v>1364</v>
      </c>
      <c r="C789" s="83">
        <v>0</v>
      </c>
    </row>
    <row r="790" ht="18.75" customHeight="1" spans="1:3">
      <c r="A790" s="82">
        <v>2110799</v>
      </c>
      <c r="B790" s="82" t="s">
        <v>1365</v>
      </c>
      <c r="C790" s="83">
        <v>0</v>
      </c>
    </row>
    <row r="791" ht="18.75" customHeight="1" spans="1:3">
      <c r="A791" s="82">
        <v>21108</v>
      </c>
      <c r="B791" s="116" t="s">
        <v>1366</v>
      </c>
      <c r="C791" s="83">
        <f>SUM(C792:C793)</f>
        <v>0</v>
      </c>
    </row>
    <row r="792" ht="18.75" customHeight="1" spans="1:3">
      <c r="A792" s="82">
        <v>2110804</v>
      </c>
      <c r="B792" s="82" t="s">
        <v>1367</v>
      </c>
      <c r="C792" s="83">
        <v>0</v>
      </c>
    </row>
    <row r="793" ht="18.75" customHeight="1" spans="1:3">
      <c r="A793" s="82">
        <v>2110899</v>
      </c>
      <c r="B793" s="82" t="s">
        <v>1368</v>
      </c>
      <c r="C793" s="83">
        <v>0</v>
      </c>
    </row>
    <row r="794" ht="18.75" customHeight="1" spans="1:3">
      <c r="A794" s="82">
        <v>21109</v>
      </c>
      <c r="B794" s="116" t="s">
        <v>1369</v>
      </c>
      <c r="C794" s="83">
        <f>C795</f>
        <v>0</v>
      </c>
    </row>
    <row r="795" ht="18.75" customHeight="1" spans="1:3">
      <c r="A795" s="82">
        <v>2110901</v>
      </c>
      <c r="B795" s="82" t="s">
        <v>1370</v>
      </c>
      <c r="C795" s="83">
        <v>0</v>
      </c>
    </row>
    <row r="796" ht="18.75" customHeight="1" spans="1:3">
      <c r="A796" s="82">
        <v>21110</v>
      </c>
      <c r="B796" s="116" t="s">
        <v>1371</v>
      </c>
      <c r="C796" s="83">
        <f>C797</f>
        <v>872</v>
      </c>
    </row>
    <row r="797" ht="18.75" customHeight="1" spans="1:3">
      <c r="A797" s="82">
        <v>2111001</v>
      </c>
      <c r="B797" s="82" t="s">
        <v>1372</v>
      </c>
      <c r="C797" s="83">
        <v>872</v>
      </c>
    </row>
    <row r="798" ht="18.75" customHeight="1" spans="1:3">
      <c r="A798" s="82">
        <v>21111</v>
      </c>
      <c r="B798" s="116" t="s">
        <v>1373</v>
      </c>
      <c r="C798" s="83">
        <f>SUM(C799:C803)</f>
        <v>0</v>
      </c>
    </row>
    <row r="799" ht="18.75" customHeight="1" spans="1:3">
      <c r="A799" s="82">
        <v>2111101</v>
      </c>
      <c r="B799" s="82" t="s">
        <v>1374</v>
      </c>
      <c r="C799" s="83">
        <v>0</v>
      </c>
    </row>
    <row r="800" ht="18.75" customHeight="1" spans="1:3">
      <c r="A800" s="82">
        <v>2111102</v>
      </c>
      <c r="B800" s="82" t="s">
        <v>1375</v>
      </c>
      <c r="C800" s="83">
        <v>0</v>
      </c>
    </row>
    <row r="801" ht="18.75" customHeight="1" spans="1:3">
      <c r="A801" s="82">
        <v>2111103</v>
      </c>
      <c r="B801" s="82" t="s">
        <v>1376</v>
      </c>
      <c r="C801" s="83">
        <v>0</v>
      </c>
    </row>
    <row r="802" ht="18.75" customHeight="1" spans="1:3">
      <c r="A802" s="82">
        <v>2111104</v>
      </c>
      <c r="B802" s="82" t="s">
        <v>1377</v>
      </c>
      <c r="C802" s="83">
        <v>0</v>
      </c>
    </row>
    <row r="803" ht="18.75" customHeight="1" spans="1:3">
      <c r="A803" s="82">
        <v>2111199</v>
      </c>
      <c r="B803" s="82" t="s">
        <v>1378</v>
      </c>
      <c r="C803" s="83">
        <v>0</v>
      </c>
    </row>
    <row r="804" ht="18.75" customHeight="1" spans="1:3">
      <c r="A804" s="82">
        <v>21112</v>
      </c>
      <c r="B804" s="116" t="s">
        <v>1379</v>
      </c>
      <c r="C804" s="83">
        <f>C805</f>
        <v>105</v>
      </c>
    </row>
    <row r="805" ht="18.75" customHeight="1" spans="1:3">
      <c r="A805" s="82">
        <v>2111201</v>
      </c>
      <c r="B805" s="82" t="s">
        <v>1380</v>
      </c>
      <c r="C805" s="83">
        <v>105</v>
      </c>
    </row>
    <row r="806" ht="18.75" customHeight="1" spans="1:3">
      <c r="A806" s="82">
        <v>21113</v>
      </c>
      <c r="B806" s="116" t="s">
        <v>1381</v>
      </c>
      <c r="C806" s="83">
        <f>C807</f>
        <v>0</v>
      </c>
    </row>
    <row r="807" ht="18.75" customHeight="1" spans="1:3">
      <c r="A807" s="82">
        <v>2111301</v>
      </c>
      <c r="B807" s="82" t="s">
        <v>1382</v>
      </c>
      <c r="C807" s="83">
        <v>0</v>
      </c>
    </row>
    <row r="808" ht="18.75" customHeight="1" spans="1:3">
      <c r="A808" s="82">
        <v>21114</v>
      </c>
      <c r="B808" s="116" t="s">
        <v>1383</v>
      </c>
      <c r="C808" s="83">
        <f>SUM(C809:C822)</f>
        <v>0</v>
      </c>
    </row>
    <row r="809" ht="18.75" customHeight="1" spans="1:3">
      <c r="A809" s="82">
        <v>2111401</v>
      </c>
      <c r="B809" s="82" t="s">
        <v>811</v>
      </c>
      <c r="C809" s="83">
        <v>0</v>
      </c>
    </row>
    <row r="810" ht="18.75" customHeight="1" spans="1:3">
      <c r="A810" s="82">
        <v>2111402</v>
      </c>
      <c r="B810" s="82" t="s">
        <v>812</v>
      </c>
      <c r="C810" s="83">
        <v>0</v>
      </c>
    </row>
    <row r="811" ht="18.75" customHeight="1" spans="1:3">
      <c r="A811" s="82">
        <v>2111403</v>
      </c>
      <c r="B811" s="82" t="s">
        <v>813</v>
      </c>
      <c r="C811" s="83">
        <v>0</v>
      </c>
    </row>
    <row r="812" ht="18.75" customHeight="1" spans="1:3">
      <c r="A812" s="82">
        <v>2111404</v>
      </c>
      <c r="B812" s="82" t="s">
        <v>1384</v>
      </c>
      <c r="C812" s="83">
        <v>0</v>
      </c>
    </row>
    <row r="813" ht="18.75" customHeight="1" spans="1:3">
      <c r="A813" s="82">
        <v>2111405</v>
      </c>
      <c r="B813" s="82" t="s">
        <v>1385</v>
      </c>
      <c r="C813" s="83">
        <v>0</v>
      </c>
    </row>
    <row r="814" ht="18.75" customHeight="1" spans="1:3">
      <c r="A814" s="82">
        <v>2111406</v>
      </c>
      <c r="B814" s="82" t="s">
        <v>1386</v>
      </c>
      <c r="C814" s="83">
        <v>0</v>
      </c>
    </row>
    <row r="815" ht="18.75" customHeight="1" spans="1:3">
      <c r="A815" s="82">
        <v>2111407</v>
      </c>
      <c r="B815" s="82" t="s">
        <v>1387</v>
      </c>
      <c r="C815" s="83">
        <v>0</v>
      </c>
    </row>
    <row r="816" ht="18.75" customHeight="1" spans="1:3">
      <c r="A816" s="82">
        <v>2111408</v>
      </c>
      <c r="B816" s="82" t="s">
        <v>1388</v>
      </c>
      <c r="C816" s="83">
        <v>0</v>
      </c>
    </row>
    <row r="817" ht="18.75" customHeight="1" spans="1:3">
      <c r="A817" s="82">
        <v>2111409</v>
      </c>
      <c r="B817" s="82" t="s">
        <v>1389</v>
      </c>
      <c r="C817" s="83">
        <v>0</v>
      </c>
    </row>
    <row r="818" ht="18.75" customHeight="1" spans="1:3">
      <c r="A818" s="82">
        <v>2111410</v>
      </c>
      <c r="B818" s="82" t="s">
        <v>1390</v>
      </c>
      <c r="C818" s="83">
        <v>0</v>
      </c>
    </row>
    <row r="819" ht="18.75" customHeight="1" spans="1:3">
      <c r="A819" s="82">
        <v>2111411</v>
      </c>
      <c r="B819" s="82" t="s">
        <v>852</v>
      </c>
      <c r="C819" s="83">
        <v>0</v>
      </c>
    </row>
    <row r="820" ht="18.75" customHeight="1" spans="1:3">
      <c r="A820" s="82">
        <v>2111413</v>
      </c>
      <c r="B820" s="82" t="s">
        <v>1391</v>
      </c>
      <c r="C820" s="83">
        <v>0</v>
      </c>
    </row>
    <row r="821" ht="18.75" customHeight="1" spans="1:3">
      <c r="A821" s="82">
        <v>2111450</v>
      </c>
      <c r="B821" s="82" t="s">
        <v>820</v>
      </c>
      <c r="C821" s="83">
        <v>0</v>
      </c>
    </row>
    <row r="822" ht="18.75" customHeight="1" spans="1:3">
      <c r="A822" s="82">
        <v>2111499</v>
      </c>
      <c r="B822" s="82" t="s">
        <v>1392</v>
      </c>
      <c r="C822" s="83">
        <v>0</v>
      </c>
    </row>
    <row r="823" ht="18.75" customHeight="1" spans="1:3">
      <c r="A823" s="82">
        <v>21199</v>
      </c>
      <c r="B823" s="116" t="s">
        <v>1393</v>
      </c>
      <c r="C823" s="83">
        <f>C824</f>
        <v>35</v>
      </c>
    </row>
    <row r="824" ht="18.75" customHeight="1" spans="1:3">
      <c r="A824" s="82">
        <v>2119999</v>
      </c>
      <c r="B824" s="82" t="s">
        <v>1394</v>
      </c>
      <c r="C824" s="83">
        <v>35</v>
      </c>
    </row>
    <row r="825" ht="18.75" customHeight="1" spans="1:3">
      <c r="A825" s="82">
        <v>212</v>
      </c>
      <c r="B825" s="116" t="s">
        <v>785</v>
      </c>
      <c r="C825" s="83">
        <f>SUM(C826,C837,C839,C842,C844,C846)</f>
        <v>17606</v>
      </c>
    </row>
    <row r="826" ht="18.75" customHeight="1" spans="1:3">
      <c r="A826" s="82">
        <v>21201</v>
      </c>
      <c r="B826" s="116" t="s">
        <v>1395</v>
      </c>
      <c r="C826" s="83">
        <f>SUM(C827:C836)</f>
        <v>6007</v>
      </c>
    </row>
    <row r="827" ht="18.75" customHeight="1" spans="1:3">
      <c r="A827" s="82">
        <v>2120101</v>
      </c>
      <c r="B827" s="82" t="s">
        <v>811</v>
      </c>
      <c r="C827" s="83">
        <v>846</v>
      </c>
    </row>
    <row r="828" ht="18.75" customHeight="1" spans="1:3">
      <c r="A828" s="82">
        <v>2120102</v>
      </c>
      <c r="B828" s="82" t="s">
        <v>812</v>
      </c>
      <c r="C828" s="83">
        <v>15</v>
      </c>
    </row>
    <row r="829" ht="18.75" customHeight="1" spans="1:3">
      <c r="A829" s="82">
        <v>2120103</v>
      </c>
      <c r="B829" s="82" t="s">
        <v>813</v>
      </c>
      <c r="C829" s="83">
        <v>0</v>
      </c>
    </row>
    <row r="830" ht="18.75" customHeight="1" spans="1:3">
      <c r="A830" s="82">
        <v>2120104</v>
      </c>
      <c r="B830" s="82" t="s">
        <v>1396</v>
      </c>
      <c r="C830" s="83">
        <v>3113</v>
      </c>
    </row>
    <row r="831" ht="18.75" customHeight="1" spans="1:3">
      <c r="A831" s="82">
        <v>2120105</v>
      </c>
      <c r="B831" s="82" t="s">
        <v>1397</v>
      </c>
      <c r="C831" s="83">
        <v>0</v>
      </c>
    </row>
    <row r="832" ht="18.75" customHeight="1" spans="1:3">
      <c r="A832" s="82">
        <v>2120106</v>
      </c>
      <c r="B832" s="82" t="s">
        <v>1398</v>
      </c>
      <c r="C832" s="83">
        <v>651</v>
      </c>
    </row>
    <row r="833" ht="18.75" customHeight="1" spans="1:3">
      <c r="A833" s="82">
        <v>2120107</v>
      </c>
      <c r="B833" s="82" t="s">
        <v>1399</v>
      </c>
      <c r="C833" s="83">
        <v>0</v>
      </c>
    </row>
    <row r="834" ht="18.75" customHeight="1" spans="1:3">
      <c r="A834" s="82">
        <v>2120109</v>
      </c>
      <c r="B834" s="82" t="s">
        <v>1400</v>
      </c>
      <c r="C834" s="83">
        <v>0</v>
      </c>
    </row>
    <row r="835" ht="18.75" customHeight="1" spans="1:3">
      <c r="A835" s="82">
        <v>2120110</v>
      </c>
      <c r="B835" s="82" t="s">
        <v>1401</v>
      </c>
      <c r="C835" s="83">
        <v>0</v>
      </c>
    </row>
    <row r="836" ht="18.75" customHeight="1" spans="1:3">
      <c r="A836" s="82">
        <v>2120199</v>
      </c>
      <c r="B836" s="82" t="s">
        <v>1402</v>
      </c>
      <c r="C836" s="83">
        <v>1382</v>
      </c>
    </row>
    <row r="837" ht="18.75" customHeight="1" spans="1:3">
      <c r="A837" s="82">
        <v>21202</v>
      </c>
      <c r="B837" s="116" t="s">
        <v>1403</v>
      </c>
      <c r="C837" s="83">
        <f>C838</f>
        <v>0</v>
      </c>
    </row>
    <row r="838" ht="18.75" customHeight="1" spans="1:3">
      <c r="A838" s="82">
        <v>2120201</v>
      </c>
      <c r="B838" s="82" t="s">
        <v>1404</v>
      </c>
      <c r="C838" s="83">
        <v>0</v>
      </c>
    </row>
    <row r="839" ht="18.75" customHeight="1" spans="1:3">
      <c r="A839" s="82">
        <v>21203</v>
      </c>
      <c r="B839" s="116" t="s">
        <v>1405</v>
      </c>
      <c r="C839" s="83">
        <f>SUM(C840:C841)</f>
        <v>4546</v>
      </c>
    </row>
    <row r="840" ht="18.75" customHeight="1" spans="1:3">
      <c r="A840" s="82">
        <v>2120303</v>
      </c>
      <c r="B840" s="82" t="s">
        <v>1406</v>
      </c>
      <c r="C840" s="83">
        <v>11</v>
      </c>
    </row>
    <row r="841" ht="18.75" customHeight="1" spans="1:3">
      <c r="A841" s="82">
        <v>2120399</v>
      </c>
      <c r="B841" s="82" t="s">
        <v>1407</v>
      </c>
      <c r="C841" s="83">
        <v>4535</v>
      </c>
    </row>
    <row r="842" ht="18.75" customHeight="1" spans="1:3">
      <c r="A842" s="82">
        <v>21205</v>
      </c>
      <c r="B842" s="116" t="s">
        <v>1408</v>
      </c>
      <c r="C842" s="83">
        <f t="shared" ref="C842:C846" si="1">C843</f>
        <v>5114</v>
      </c>
    </row>
    <row r="843" ht="18.75" customHeight="1" spans="1:3">
      <c r="A843" s="82">
        <v>2120501</v>
      </c>
      <c r="B843" s="82" t="s">
        <v>1409</v>
      </c>
      <c r="C843" s="83">
        <v>5114</v>
      </c>
    </row>
    <row r="844" ht="18.75" customHeight="1" spans="1:3">
      <c r="A844" s="82">
        <v>21206</v>
      </c>
      <c r="B844" s="116" t="s">
        <v>1410</v>
      </c>
      <c r="C844" s="83">
        <f t="shared" si="1"/>
        <v>1939</v>
      </c>
    </row>
    <row r="845" ht="18.75" customHeight="1" spans="1:3">
      <c r="A845" s="82">
        <v>2120601</v>
      </c>
      <c r="B845" s="82" t="s">
        <v>1411</v>
      </c>
      <c r="C845" s="83">
        <v>1939</v>
      </c>
    </row>
    <row r="846" ht="18.75" customHeight="1" spans="1:3">
      <c r="A846" s="82">
        <v>21299</v>
      </c>
      <c r="B846" s="116" t="s">
        <v>1412</v>
      </c>
      <c r="C846" s="83">
        <f t="shared" si="1"/>
        <v>0</v>
      </c>
    </row>
    <row r="847" ht="18.75" customHeight="1" spans="1:3">
      <c r="A847" s="82">
        <v>2129999</v>
      </c>
      <c r="B847" s="82" t="s">
        <v>1413</v>
      </c>
      <c r="C847" s="83">
        <v>0</v>
      </c>
    </row>
    <row r="848" ht="18.75" customHeight="1" spans="1:3">
      <c r="A848" s="82">
        <v>213</v>
      </c>
      <c r="B848" s="116" t="s">
        <v>786</v>
      </c>
      <c r="C848" s="83">
        <f>SUM(C849,C875,C900,C928,C939,C946,C953,C956)</f>
        <v>130633</v>
      </c>
    </row>
    <row r="849" ht="18.75" customHeight="1" spans="1:3">
      <c r="A849" s="82">
        <v>21301</v>
      </c>
      <c r="B849" s="116" t="s">
        <v>1414</v>
      </c>
      <c r="C849" s="83">
        <f>SUM(C850:C874)</f>
        <v>53271</v>
      </c>
    </row>
    <row r="850" ht="18.75" customHeight="1" spans="1:3">
      <c r="A850" s="82">
        <v>2130101</v>
      </c>
      <c r="B850" s="82" t="s">
        <v>811</v>
      </c>
      <c r="C850" s="83">
        <v>19650</v>
      </c>
    </row>
    <row r="851" ht="18.75" customHeight="1" spans="1:3">
      <c r="A851" s="82">
        <v>2130102</v>
      </c>
      <c r="B851" s="82" t="s">
        <v>812</v>
      </c>
      <c r="C851" s="83">
        <v>0</v>
      </c>
    </row>
    <row r="852" ht="18.75" customHeight="1" spans="1:3">
      <c r="A852" s="82">
        <v>2130103</v>
      </c>
      <c r="B852" s="82" t="s">
        <v>813</v>
      </c>
      <c r="C852" s="83">
        <v>0</v>
      </c>
    </row>
    <row r="853" ht="18.75" customHeight="1" spans="1:3">
      <c r="A853" s="82">
        <v>2130104</v>
      </c>
      <c r="B853" s="82" t="s">
        <v>820</v>
      </c>
      <c r="C853" s="83">
        <v>0</v>
      </c>
    </row>
    <row r="854" ht="18.75" customHeight="1" spans="1:3">
      <c r="A854" s="82">
        <v>2130105</v>
      </c>
      <c r="B854" s="82" t="s">
        <v>1415</v>
      </c>
      <c r="C854" s="83">
        <v>0</v>
      </c>
    </row>
    <row r="855" ht="18.75" customHeight="1" spans="1:3">
      <c r="A855" s="82">
        <v>2130106</v>
      </c>
      <c r="B855" s="82" t="s">
        <v>1416</v>
      </c>
      <c r="C855" s="83">
        <v>45</v>
      </c>
    </row>
    <row r="856" ht="18.75" customHeight="1" spans="1:3">
      <c r="A856" s="82">
        <v>2130108</v>
      </c>
      <c r="B856" s="82" t="s">
        <v>1417</v>
      </c>
      <c r="C856" s="83">
        <v>693</v>
      </c>
    </row>
    <row r="857" ht="18.75" customHeight="1" spans="1:3">
      <c r="A857" s="82">
        <v>2130109</v>
      </c>
      <c r="B857" s="82" t="s">
        <v>1418</v>
      </c>
      <c r="C857" s="83">
        <v>21</v>
      </c>
    </row>
    <row r="858" ht="18.75" customHeight="1" spans="1:3">
      <c r="A858" s="82">
        <v>2130110</v>
      </c>
      <c r="B858" s="82" t="s">
        <v>1419</v>
      </c>
      <c r="C858" s="83">
        <v>20</v>
      </c>
    </row>
    <row r="859" ht="18.75" customHeight="1" spans="1:3">
      <c r="A859" s="82">
        <v>2130111</v>
      </c>
      <c r="B859" s="82" t="s">
        <v>1420</v>
      </c>
      <c r="C859" s="83">
        <v>0</v>
      </c>
    </row>
    <row r="860" ht="18.75" customHeight="1" spans="1:3">
      <c r="A860" s="82">
        <v>2130112</v>
      </c>
      <c r="B860" s="82" t="s">
        <v>1421</v>
      </c>
      <c r="C860" s="83">
        <v>0</v>
      </c>
    </row>
    <row r="861" ht="18.75" customHeight="1" spans="1:3">
      <c r="A861" s="82">
        <v>2130114</v>
      </c>
      <c r="B861" s="82" t="s">
        <v>1422</v>
      </c>
      <c r="C861" s="83">
        <v>0</v>
      </c>
    </row>
    <row r="862" ht="18.75" customHeight="1" spans="1:3">
      <c r="A862" s="82">
        <v>2130119</v>
      </c>
      <c r="B862" s="82" t="s">
        <v>1423</v>
      </c>
      <c r="C862" s="83">
        <v>160</v>
      </c>
    </row>
    <row r="863" ht="18.75" customHeight="1" spans="1:3">
      <c r="A863" s="82">
        <v>2130120</v>
      </c>
      <c r="B863" s="82" t="s">
        <v>1424</v>
      </c>
      <c r="C863" s="83">
        <v>1191</v>
      </c>
    </row>
    <row r="864" ht="18.75" customHeight="1" spans="1:3">
      <c r="A864" s="82">
        <v>2130121</v>
      </c>
      <c r="B864" s="82" t="s">
        <v>1425</v>
      </c>
      <c r="C864" s="83">
        <v>738</v>
      </c>
    </row>
    <row r="865" ht="18.75" customHeight="1" spans="1:3">
      <c r="A865" s="82">
        <v>2130122</v>
      </c>
      <c r="B865" s="82" t="s">
        <v>1426</v>
      </c>
      <c r="C865" s="83">
        <v>10283</v>
      </c>
    </row>
    <row r="866" ht="18.75" customHeight="1" spans="1:3">
      <c r="A866" s="82">
        <v>2130124</v>
      </c>
      <c r="B866" s="82" t="s">
        <v>1427</v>
      </c>
      <c r="C866" s="83">
        <v>171</v>
      </c>
    </row>
    <row r="867" ht="18.75" customHeight="1" spans="1:3">
      <c r="A867" s="82">
        <v>2130125</v>
      </c>
      <c r="B867" s="82" t="s">
        <v>1428</v>
      </c>
      <c r="C867" s="83">
        <v>0</v>
      </c>
    </row>
    <row r="868" ht="18.75" customHeight="1" spans="1:3">
      <c r="A868" s="82">
        <v>2130126</v>
      </c>
      <c r="B868" s="82" t="s">
        <v>1429</v>
      </c>
      <c r="C868" s="83">
        <v>555</v>
      </c>
    </row>
    <row r="869" ht="18.75" customHeight="1" spans="1:3">
      <c r="A869" s="82">
        <v>2130135</v>
      </c>
      <c r="B869" s="82" t="s">
        <v>1430</v>
      </c>
      <c r="C869" s="83">
        <v>237</v>
      </c>
    </row>
    <row r="870" ht="18.75" customHeight="1" spans="1:3">
      <c r="A870" s="82">
        <v>2130142</v>
      </c>
      <c r="B870" s="82" t="s">
        <v>1431</v>
      </c>
      <c r="C870" s="83">
        <v>1700</v>
      </c>
    </row>
    <row r="871" ht="18.75" customHeight="1" spans="1:3">
      <c r="A871" s="82">
        <v>2130148</v>
      </c>
      <c r="B871" s="82" t="s">
        <v>1432</v>
      </c>
      <c r="C871" s="83">
        <v>0</v>
      </c>
    </row>
    <row r="872" ht="18.75" customHeight="1" spans="1:3">
      <c r="A872" s="82">
        <v>2130152</v>
      </c>
      <c r="B872" s="82" t="s">
        <v>1433</v>
      </c>
      <c r="C872" s="83">
        <v>42</v>
      </c>
    </row>
    <row r="873" ht="18.75" customHeight="1" spans="1:3">
      <c r="A873" s="82">
        <v>2130153</v>
      </c>
      <c r="B873" s="82" t="s">
        <v>1434</v>
      </c>
      <c r="C873" s="83">
        <v>6724</v>
      </c>
    </row>
    <row r="874" ht="18.75" customHeight="1" spans="1:3">
      <c r="A874" s="82">
        <v>2130199</v>
      </c>
      <c r="B874" s="82" t="s">
        <v>1435</v>
      </c>
      <c r="C874" s="83">
        <v>11041</v>
      </c>
    </row>
    <row r="875" ht="18.75" customHeight="1" spans="1:3">
      <c r="A875" s="82">
        <v>21302</v>
      </c>
      <c r="B875" s="116" t="s">
        <v>1436</v>
      </c>
      <c r="C875" s="83">
        <f>SUM(C876:C899)</f>
        <v>7919</v>
      </c>
    </row>
    <row r="876" ht="18.75" customHeight="1" spans="1:3">
      <c r="A876" s="82">
        <v>2130201</v>
      </c>
      <c r="B876" s="82" t="s">
        <v>811</v>
      </c>
      <c r="C876" s="83">
        <v>3123</v>
      </c>
    </row>
    <row r="877" ht="18.75" customHeight="1" spans="1:3">
      <c r="A877" s="82">
        <v>2130202</v>
      </c>
      <c r="B877" s="82" t="s">
        <v>812</v>
      </c>
      <c r="C877" s="83">
        <v>55</v>
      </c>
    </row>
    <row r="878" ht="18.75" customHeight="1" spans="1:3">
      <c r="A878" s="82">
        <v>2130203</v>
      </c>
      <c r="B878" s="82" t="s">
        <v>813</v>
      </c>
      <c r="C878" s="83">
        <v>0</v>
      </c>
    </row>
    <row r="879" ht="18.75" customHeight="1" spans="1:3">
      <c r="A879" s="82">
        <v>2130204</v>
      </c>
      <c r="B879" s="82" t="s">
        <v>1437</v>
      </c>
      <c r="C879" s="83">
        <v>0</v>
      </c>
    </row>
    <row r="880" ht="18.75" customHeight="1" spans="1:3">
      <c r="A880" s="82">
        <v>2130205</v>
      </c>
      <c r="B880" s="82" t="s">
        <v>1438</v>
      </c>
      <c r="C880" s="83">
        <v>689</v>
      </c>
    </row>
    <row r="881" ht="18.75" customHeight="1" spans="1:3">
      <c r="A881" s="82">
        <v>2130206</v>
      </c>
      <c r="B881" s="82" t="s">
        <v>1439</v>
      </c>
      <c r="C881" s="83">
        <v>0</v>
      </c>
    </row>
    <row r="882" ht="18.75" customHeight="1" spans="1:3">
      <c r="A882" s="82">
        <v>2130207</v>
      </c>
      <c r="B882" s="82" t="s">
        <v>1440</v>
      </c>
      <c r="C882" s="83">
        <v>144</v>
      </c>
    </row>
    <row r="883" ht="18.75" customHeight="1" spans="1:3">
      <c r="A883" s="82">
        <v>2130209</v>
      </c>
      <c r="B883" s="82" t="s">
        <v>1441</v>
      </c>
      <c r="C883" s="83">
        <v>1602</v>
      </c>
    </row>
    <row r="884" ht="18.75" customHeight="1" spans="1:3">
      <c r="A884" s="82">
        <v>2130210</v>
      </c>
      <c r="B884" s="82" t="s">
        <v>1442</v>
      </c>
      <c r="C884" s="83">
        <v>0</v>
      </c>
    </row>
    <row r="885" ht="18.75" customHeight="1" spans="1:3">
      <c r="A885" s="82">
        <v>2130211</v>
      </c>
      <c r="B885" s="82" t="s">
        <v>1443</v>
      </c>
      <c r="C885" s="83">
        <v>30</v>
      </c>
    </row>
    <row r="886" ht="18.75" customHeight="1" spans="1:3">
      <c r="A886" s="82">
        <v>2130212</v>
      </c>
      <c r="B886" s="82" t="s">
        <v>1444</v>
      </c>
      <c r="C886" s="83">
        <v>10</v>
      </c>
    </row>
    <row r="887" ht="18.75" customHeight="1" spans="1:3">
      <c r="A887" s="82">
        <v>2130213</v>
      </c>
      <c r="B887" s="82" t="s">
        <v>1445</v>
      </c>
      <c r="C887" s="83">
        <v>0</v>
      </c>
    </row>
    <row r="888" ht="18.75" customHeight="1" spans="1:3">
      <c r="A888" s="82">
        <v>2130217</v>
      </c>
      <c r="B888" s="82" t="s">
        <v>1446</v>
      </c>
      <c r="C888" s="83">
        <v>0</v>
      </c>
    </row>
    <row r="889" ht="18.75" customHeight="1" spans="1:3">
      <c r="A889" s="82">
        <v>2130220</v>
      </c>
      <c r="B889" s="82" t="s">
        <v>1447</v>
      </c>
      <c r="C889" s="83">
        <v>0</v>
      </c>
    </row>
    <row r="890" ht="18.75" customHeight="1" spans="1:3">
      <c r="A890" s="82">
        <v>2130221</v>
      </c>
      <c r="B890" s="82" t="s">
        <v>1448</v>
      </c>
      <c r="C890" s="83">
        <v>70</v>
      </c>
    </row>
    <row r="891" ht="18.75" customHeight="1" spans="1:3">
      <c r="A891" s="82">
        <v>2130223</v>
      </c>
      <c r="B891" s="82" t="s">
        <v>1449</v>
      </c>
      <c r="C891" s="83">
        <v>0</v>
      </c>
    </row>
    <row r="892" ht="18.75" customHeight="1" spans="1:3">
      <c r="A892" s="82">
        <v>2130226</v>
      </c>
      <c r="B892" s="82" t="s">
        <v>1450</v>
      </c>
      <c r="C892" s="83">
        <v>0</v>
      </c>
    </row>
    <row r="893" ht="18.75" customHeight="1" spans="1:3">
      <c r="A893" s="82">
        <v>2130227</v>
      </c>
      <c r="B893" s="82" t="s">
        <v>1451</v>
      </c>
      <c r="C893" s="83">
        <v>0</v>
      </c>
    </row>
    <row r="894" ht="18.75" customHeight="1" spans="1:3">
      <c r="A894" s="82">
        <v>2130232</v>
      </c>
      <c r="B894" s="82" t="s">
        <v>1452</v>
      </c>
      <c r="C894" s="83">
        <v>0</v>
      </c>
    </row>
    <row r="895" ht="18.75" customHeight="1" spans="1:3">
      <c r="A895" s="82">
        <v>2130234</v>
      </c>
      <c r="B895" s="82" t="s">
        <v>1453</v>
      </c>
      <c r="C895" s="83">
        <v>10</v>
      </c>
    </row>
    <row r="896" ht="18.75" customHeight="1" spans="1:3">
      <c r="A896" s="82">
        <v>2130235</v>
      </c>
      <c r="B896" s="82" t="s">
        <v>1454</v>
      </c>
      <c r="C896" s="83">
        <v>0</v>
      </c>
    </row>
    <row r="897" ht="18.75" customHeight="1" spans="1:3">
      <c r="A897" s="82">
        <v>2130236</v>
      </c>
      <c r="B897" s="82" t="s">
        <v>1455</v>
      </c>
      <c r="C897" s="83">
        <v>0</v>
      </c>
    </row>
    <row r="898" ht="18.75" customHeight="1" spans="1:3">
      <c r="A898" s="82">
        <v>2130237</v>
      </c>
      <c r="B898" s="82" t="s">
        <v>1421</v>
      </c>
      <c r="C898" s="83">
        <v>0</v>
      </c>
    </row>
    <row r="899" ht="18.75" customHeight="1" spans="1:3">
      <c r="A899" s="82">
        <v>2130299</v>
      </c>
      <c r="B899" s="82" t="s">
        <v>1456</v>
      </c>
      <c r="C899" s="83">
        <v>2186</v>
      </c>
    </row>
    <row r="900" ht="18.75" customHeight="1" spans="1:3">
      <c r="A900" s="82">
        <v>21303</v>
      </c>
      <c r="B900" s="116" t="s">
        <v>1457</v>
      </c>
      <c r="C900" s="83">
        <f>SUM(C901:C927)</f>
        <v>18025</v>
      </c>
    </row>
    <row r="901" ht="18.75" customHeight="1" spans="1:3">
      <c r="A901" s="82">
        <v>2130301</v>
      </c>
      <c r="B901" s="82" t="s">
        <v>811</v>
      </c>
      <c r="C901" s="83">
        <v>911</v>
      </c>
    </row>
    <row r="902" ht="18.75" customHeight="1" spans="1:3">
      <c r="A902" s="82">
        <v>2130302</v>
      </c>
      <c r="B902" s="82" t="s">
        <v>812</v>
      </c>
      <c r="C902" s="83">
        <v>0</v>
      </c>
    </row>
    <row r="903" ht="18.75" customHeight="1" spans="1:3">
      <c r="A903" s="82">
        <v>2130303</v>
      </c>
      <c r="B903" s="82" t="s">
        <v>813</v>
      </c>
      <c r="C903" s="83">
        <v>0</v>
      </c>
    </row>
    <row r="904" ht="18.75" customHeight="1" spans="1:3">
      <c r="A904" s="82">
        <v>2130304</v>
      </c>
      <c r="B904" s="82" t="s">
        <v>1458</v>
      </c>
      <c r="C904" s="83">
        <v>0</v>
      </c>
    </row>
    <row r="905" ht="18.75" customHeight="1" spans="1:3">
      <c r="A905" s="82">
        <v>2130305</v>
      </c>
      <c r="B905" s="82" t="s">
        <v>1459</v>
      </c>
      <c r="C905" s="83">
        <v>3115</v>
      </c>
    </row>
    <row r="906" ht="18.75" customHeight="1" spans="1:3">
      <c r="A906" s="82">
        <v>2130306</v>
      </c>
      <c r="B906" s="82" t="s">
        <v>1460</v>
      </c>
      <c r="C906" s="83">
        <v>2139</v>
      </c>
    </row>
    <row r="907" ht="18.75" customHeight="1" spans="1:3">
      <c r="A907" s="82">
        <v>2130307</v>
      </c>
      <c r="B907" s="82" t="s">
        <v>1461</v>
      </c>
      <c r="C907" s="83">
        <v>0</v>
      </c>
    </row>
    <row r="908" ht="18.75" customHeight="1" spans="1:3">
      <c r="A908" s="82">
        <v>2130308</v>
      </c>
      <c r="B908" s="82" t="s">
        <v>1462</v>
      </c>
      <c r="C908" s="83">
        <v>0</v>
      </c>
    </row>
    <row r="909" ht="18.75" customHeight="1" spans="1:3">
      <c r="A909" s="82">
        <v>2130309</v>
      </c>
      <c r="B909" s="82" t="s">
        <v>1463</v>
      </c>
      <c r="C909" s="83">
        <v>0</v>
      </c>
    </row>
    <row r="910" ht="18.75" customHeight="1" spans="1:3">
      <c r="A910" s="82">
        <v>2130310</v>
      </c>
      <c r="B910" s="82" t="s">
        <v>1464</v>
      </c>
      <c r="C910" s="83">
        <v>1115</v>
      </c>
    </row>
    <row r="911" ht="18.75" customHeight="1" spans="1:3">
      <c r="A911" s="82">
        <v>2130311</v>
      </c>
      <c r="B911" s="82" t="s">
        <v>1465</v>
      </c>
      <c r="C911" s="83">
        <v>0</v>
      </c>
    </row>
    <row r="912" ht="18.75" customHeight="1" spans="1:3">
      <c r="A912" s="82">
        <v>2130312</v>
      </c>
      <c r="B912" s="82" t="s">
        <v>1466</v>
      </c>
      <c r="C912" s="83">
        <v>200</v>
      </c>
    </row>
    <row r="913" ht="18.75" customHeight="1" spans="1:3">
      <c r="A913" s="82">
        <v>2130313</v>
      </c>
      <c r="B913" s="82" t="s">
        <v>1467</v>
      </c>
      <c r="C913" s="83">
        <v>300</v>
      </c>
    </row>
    <row r="914" ht="18.75" customHeight="1" spans="1:3">
      <c r="A914" s="82">
        <v>2130314</v>
      </c>
      <c r="B914" s="82" t="s">
        <v>1468</v>
      </c>
      <c r="C914" s="83">
        <v>530</v>
      </c>
    </row>
    <row r="915" ht="18.75" customHeight="1" spans="1:3">
      <c r="A915" s="82">
        <v>2130315</v>
      </c>
      <c r="B915" s="82" t="s">
        <v>1469</v>
      </c>
      <c r="C915" s="83">
        <v>334</v>
      </c>
    </row>
    <row r="916" ht="18.75" customHeight="1" spans="1:3">
      <c r="A916" s="82">
        <v>2130316</v>
      </c>
      <c r="B916" s="82" t="s">
        <v>1470</v>
      </c>
      <c r="C916" s="83">
        <v>1584</v>
      </c>
    </row>
    <row r="917" ht="18.75" customHeight="1" spans="1:3">
      <c r="A917" s="82">
        <v>2130317</v>
      </c>
      <c r="B917" s="82" t="s">
        <v>1471</v>
      </c>
      <c r="C917" s="83">
        <v>0</v>
      </c>
    </row>
    <row r="918" ht="18.75" customHeight="1" spans="1:3">
      <c r="A918" s="82">
        <v>2130318</v>
      </c>
      <c r="B918" s="82" t="s">
        <v>1472</v>
      </c>
      <c r="C918" s="83">
        <v>0</v>
      </c>
    </row>
    <row r="919" ht="18.75" customHeight="1" spans="1:3">
      <c r="A919" s="82">
        <v>2130319</v>
      </c>
      <c r="B919" s="82" t="s">
        <v>1473</v>
      </c>
      <c r="C919" s="83">
        <v>665</v>
      </c>
    </row>
    <row r="920" ht="18.75" customHeight="1" spans="1:3">
      <c r="A920" s="82">
        <v>2130321</v>
      </c>
      <c r="B920" s="82" t="s">
        <v>1474</v>
      </c>
      <c r="C920" s="83">
        <v>309</v>
      </c>
    </row>
    <row r="921" ht="18.75" customHeight="1" spans="1:3">
      <c r="A921" s="82">
        <v>2130322</v>
      </c>
      <c r="B921" s="82" t="s">
        <v>1475</v>
      </c>
      <c r="C921" s="83">
        <v>0</v>
      </c>
    </row>
    <row r="922" ht="18.75" customHeight="1" spans="1:3">
      <c r="A922" s="82">
        <v>2130333</v>
      </c>
      <c r="B922" s="82" t="s">
        <v>1449</v>
      </c>
      <c r="C922" s="83">
        <v>0</v>
      </c>
    </row>
    <row r="923" ht="18.75" customHeight="1" spans="1:3">
      <c r="A923" s="82">
        <v>2130334</v>
      </c>
      <c r="B923" s="82" t="s">
        <v>1476</v>
      </c>
      <c r="C923" s="83">
        <v>0</v>
      </c>
    </row>
    <row r="924" ht="18.75" customHeight="1" spans="1:3">
      <c r="A924" s="82">
        <v>2130335</v>
      </c>
      <c r="B924" s="82" t="s">
        <v>1477</v>
      </c>
      <c r="C924" s="83">
        <v>0</v>
      </c>
    </row>
    <row r="925" ht="18.75" customHeight="1" spans="1:3">
      <c r="A925" s="82">
        <v>2130336</v>
      </c>
      <c r="B925" s="82" t="s">
        <v>1478</v>
      </c>
      <c r="C925" s="83">
        <v>0</v>
      </c>
    </row>
    <row r="926" ht="18.75" customHeight="1" spans="1:3">
      <c r="A926" s="82">
        <v>2130337</v>
      </c>
      <c r="B926" s="82" t="s">
        <v>1479</v>
      </c>
      <c r="C926" s="83">
        <v>0</v>
      </c>
    </row>
    <row r="927" ht="18.75" customHeight="1" spans="1:3">
      <c r="A927" s="82">
        <v>2130399</v>
      </c>
      <c r="B927" s="82" t="s">
        <v>1480</v>
      </c>
      <c r="C927" s="83">
        <v>6823</v>
      </c>
    </row>
    <row r="928" ht="18.75" customHeight="1" spans="1:3">
      <c r="A928" s="82">
        <v>21305</v>
      </c>
      <c r="B928" s="116" t="s">
        <v>1481</v>
      </c>
      <c r="C928" s="83">
        <f>SUM(C929:C938)</f>
        <v>24515</v>
      </c>
    </row>
    <row r="929" ht="18.75" customHeight="1" spans="1:3">
      <c r="A929" s="82">
        <v>2130501</v>
      </c>
      <c r="B929" s="82" t="s">
        <v>811</v>
      </c>
      <c r="C929" s="83">
        <v>260</v>
      </c>
    </row>
    <row r="930" ht="18.75" customHeight="1" spans="1:3">
      <c r="A930" s="82">
        <v>2130502</v>
      </c>
      <c r="B930" s="82" t="s">
        <v>812</v>
      </c>
      <c r="C930" s="83">
        <v>95</v>
      </c>
    </row>
    <row r="931" ht="18.75" customHeight="1" spans="1:3">
      <c r="A931" s="82">
        <v>2130503</v>
      </c>
      <c r="B931" s="82" t="s">
        <v>813</v>
      </c>
      <c r="C931" s="83">
        <v>0</v>
      </c>
    </row>
    <row r="932" ht="18.75" customHeight="1" spans="1:3">
      <c r="A932" s="82">
        <v>2130504</v>
      </c>
      <c r="B932" s="82" t="s">
        <v>1482</v>
      </c>
      <c r="C932" s="83">
        <v>7717</v>
      </c>
    </row>
    <row r="933" ht="18.75" customHeight="1" spans="1:3">
      <c r="A933" s="82">
        <v>2130505</v>
      </c>
      <c r="B933" s="82" t="s">
        <v>1483</v>
      </c>
      <c r="C933" s="83">
        <v>5241</v>
      </c>
    </row>
    <row r="934" ht="18.75" customHeight="1" spans="1:3">
      <c r="A934" s="82">
        <v>2130506</v>
      </c>
      <c r="B934" s="82" t="s">
        <v>1484</v>
      </c>
      <c r="C934" s="83">
        <v>0</v>
      </c>
    </row>
    <row r="935" ht="18.75" customHeight="1" spans="1:3">
      <c r="A935" s="82">
        <v>2130507</v>
      </c>
      <c r="B935" s="82" t="s">
        <v>1485</v>
      </c>
      <c r="C935" s="83">
        <v>0</v>
      </c>
    </row>
    <row r="936" ht="18.75" customHeight="1" spans="1:3">
      <c r="A936" s="82">
        <v>2130508</v>
      </c>
      <c r="B936" s="82" t="s">
        <v>1486</v>
      </c>
      <c r="C936" s="83">
        <v>0</v>
      </c>
    </row>
    <row r="937" ht="18.75" customHeight="1" spans="1:3">
      <c r="A937" s="82">
        <v>2130550</v>
      </c>
      <c r="B937" s="82" t="s">
        <v>1487</v>
      </c>
      <c r="C937" s="83">
        <v>0</v>
      </c>
    </row>
    <row r="938" ht="18.75" customHeight="1" spans="1:3">
      <c r="A938" s="82">
        <v>2130599</v>
      </c>
      <c r="B938" s="82" t="s">
        <v>1488</v>
      </c>
      <c r="C938" s="83">
        <v>11202</v>
      </c>
    </row>
    <row r="939" ht="18.75" customHeight="1" spans="1:3">
      <c r="A939" s="82">
        <v>21307</v>
      </c>
      <c r="B939" s="116" t="s">
        <v>1489</v>
      </c>
      <c r="C939" s="83">
        <f>SUM(C940:C945)</f>
        <v>15577</v>
      </c>
    </row>
    <row r="940" ht="18.75" customHeight="1" spans="1:3">
      <c r="A940" s="82">
        <v>2130701</v>
      </c>
      <c r="B940" s="82" t="s">
        <v>1490</v>
      </c>
      <c r="C940" s="83">
        <v>1129</v>
      </c>
    </row>
    <row r="941" ht="18.75" customHeight="1" spans="1:3">
      <c r="A941" s="82">
        <v>2130704</v>
      </c>
      <c r="B941" s="82" t="s">
        <v>1491</v>
      </c>
      <c r="C941" s="83">
        <v>0</v>
      </c>
    </row>
    <row r="942" ht="18.75" customHeight="1" spans="1:3">
      <c r="A942" s="82">
        <v>2130705</v>
      </c>
      <c r="B942" s="82" t="s">
        <v>1492</v>
      </c>
      <c r="C942" s="83">
        <v>13642</v>
      </c>
    </row>
    <row r="943" ht="18.75" customHeight="1" spans="1:3">
      <c r="A943" s="82">
        <v>2130706</v>
      </c>
      <c r="B943" s="82" t="s">
        <v>1493</v>
      </c>
      <c r="C943" s="83">
        <v>650</v>
      </c>
    </row>
    <row r="944" ht="18.75" customHeight="1" spans="1:3">
      <c r="A944" s="82">
        <v>2130707</v>
      </c>
      <c r="B944" s="82" t="s">
        <v>1494</v>
      </c>
      <c r="C944" s="83">
        <v>147</v>
      </c>
    </row>
    <row r="945" ht="18.75" customHeight="1" spans="1:3">
      <c r="A945" s="82">
        <v>2130799</v>
      </c>
      <c r="B945" s="82" t="s">
        <v>1495</v>
      </c>
      <c r="C945" s="83">
        <v>9</v>
      </c>
    </row>
    <row r="946" ht="18.75" customHeight="1" spans="1:3">
      <c r="A946" s="82">
        <v>21308</v>
      </c>
      <c r="B946" s="116" t="s">
        <v>1496</v>
      </c>
      <c r="C946" s="83">
        <f>SUM(C947:C952)</f>
        <v>5762</v>
      </c>
    </row>
    <row r="947" ht="18.75" customHeight="1" spans="1:3">
      <c r="A947" s="82">
        <v>2130801</v>
      </c>
      <c r="B947" s="82" t="s">
        <v>1497</v>
      </c>
      <c r="C947" s="83">
        <v>197</v>
      </c>
    </row>
    <row r="948" ht="18.75" customHeight="1" spans="1:3">
      <c r="A948" s="82">
        <v>2130802</v>
      </c>
      <c r="B948" s="82" t="s">
        <v>1498</v>
      </c>
      <c r="C948" s="83">
        <v>0</v>
      </c>
    </row>
    <row r="949" ht="18.75" customHeight="1" spans="1:3">
      <c r="A949" s="82">
        <v>2130803</v>
      </c>
      <c r="B949" s="82" t="s">
        <v>1499</v>
      </c>
      <c r="C949" s="83">
        <v>4954</v>
      </c>
    </row>
    <row r="950" ht="18.75" customHeight="1" spans="1:3">
      <c r="A950" s="82">
        <v>2130804</v>
      </c>
      <c r="B950" s="82" t="s">
        <v>1500</v>
      </c>
      <c r="C950" s="83">
        <v>600</v>
      </c>
    </row>
    <row r="951" ht="18.75" customHeight="1" spans="1:3">
      <c r="A951" s="82">
        <v>2130805</v>
      </c>
      <c r="B951" s="82" t="s">
        <v>1501</v>
      </c>
      <c r="C951" s="83">
        <v>0</v>
      </c>
    </row>
    <row r="952" ht="18.75" customHeight="1" spans="1:3">
      <c r="A952" s="82">
        <v>2130899</v>
      </c>
      <c r="B952" s="82" t="s">
        <v>1502</v>
      </c>
      <c r="C952" s="83">
        <v>11</v>
      </c>
    </row>
    <row r="953" ht="18.75" customHeight="1" spans="1:3">
      <c r="A953" s="82">
        <v>21309</v>
      </c>
      <c r="B953" s="116" t="s">
        <v>1503</v>
      </c>
      <c r="C953" s="83">
        <f>SUM(C954:C955)</f>
        <v>2759</v>
      </c>
    </row>
    <row r="954" ht="18.75" customHeight="1" spans="1:3">
      <c r="A954" s="82">
        <v>2130901</v>
      </c>
      <c r="B954" s="82" t="s">
        <v>1504</v>
      </c>
      <c r="C954" s="83">
        <v>0</v>
      </c>
    </row>
    <row r="955" ht="18.75" customHeight="1" spans="1:3">
      <c r="A955" s="82">
        <v>2130999</v>
      </c>
      <c r="B955" s="82" t="s">
        <v>1505</v>
      </c>
      <c r="C955" s="83">
        <v>2759</v>
      </c>
    </row>
    <row r="956" ht="18.75" customHeight="1" spans="1:3">
      <c r="A956" s="82">
        <v>21399</v>
      </c>
      <c r="B956" s="116" t="s">
        <v>1506</v>
      </c>
      <c r="C956" s="83">
        <f>C957+C958</f>
        <v>2805</v>
      </c>
    </row>
    <row r="957" ht="18.75" customHeight="1" spans="1:3">
      <c r="A957" s="82">
        <v>2139901</v>
      </c>
      <c r="B957" s="82" t="s">
        <v>1507</v>
      </c>
      <c r="C957" s="83">
        <v>0</v>
      </c>
    </row>
    <row r="958" ht="18.75" customHeight="1" spans="1:3">
      <c r="A958" s="82">
        <v>2139999</v>
      </c>
      <c r="B958" s="82" t="s">
        <v>1508</v>
      </c>
      <c r="C958" s="83">
        <v>2805</v>
      </c>
    </row>
    <row r="959" ht="18.75" customHeight="1" spans="1:3">
      <c r="A959" s="82">
        <v>214</v>
      </c>
      <c r="B959" s="116" t="s">
        <v>787</v>
      </c>
      <c r="C959" s="83">
        <f>SUM(C960,C983,C993,C1003,C1008,C1015,C1020)</f>
        <v>23814</v>
      </c>
    </row>
    <row r="960" ht="18.75" customHeight="1" spans="1:3">
      <c r="A960" s="82">
        <v>21401</v>
      </c>
      <c r="B960" s="116" t="s">
        <v>1509</v>
      </c>
      <c r="C960" s="83">
        <f>SUM(C961:C982)</f>
        <v>18398</v>
      </c>
    </row>
    <row r="961" ht="18.75" customHeight="1" spans="1:3">
      <c r="A961" s="82">
        <v>2140101</v>
      </c>
      <c r="B961" s="82" t="s">
        <v>811</v>
      </c>
      <c r="C961" s="83">
        <v>588</v>
      </c>
    </row>
    <row r="962" ht="18.75" customHeight="1" spans="1:3">
      <c r="A962" s="82">
        <v>2140102</v>
      </c>
      <c r="B962" s="82" t="s">
        <v>812</v>
      </c>
      <c r="C962" s="83">
        <v>24</v>
      </c>
    </row>
    <row r="963" ht="18.75" customHeight="1" spans="1:3">
      <c r="A963" s="82">
        <v>2140103</v>
      </c>
      <c r="B963" s="82" t="s">
        <v>813</v>
      </c>
      <c r="C963" s="83">
        <v>0</v>
      </c>
    </row>
    <row r="964" ht="18.75" customHeight="1" spans="1:3">
      <c r="A964" s="82">
        <v>2140104</v>
      </c>
      <c r="B964" s="82" t="s">
        <v>1510</v>
      </c>
      <c r="C964" s="83">
        <v>2000</v>
      </c>
    </row>
    <row r="965" ht="18.75" customHeight="1" spans="1:3">
      <c r="A965" s="82">
        <v>2140106</v>
      </c>
      <c r="B965" s="82" t="s">
        <v>1511</v>
      </c>
      <c r="C965" s="83">
        <v>8228</v>
      </c>
    </row>
    <row r="966" ht="18.75" customHeight="1" spans="1:3">
      <c r="A966" s="82">
        <v>2140109</v>
      </c>
      <c r="B966" s="82" t="s">
        <v>1512</v>
      </c>
      <c r="C966" s="83">
        <v>0</v>
      </c>
    </row>
    <row r="967" ht="18.75" customHeight="1" spans="1:3">
      <c r="A967" s="82">
        <v>2140110</v>
      </c>
      <c r="B967" s="82" t="s">
        <v>1513</v>
      </c>
      <c r="C967" s="83">
        <v>428</v>
      </c>
    </row>
    <row r="968" ht="18.75" customHeight="1" spans="1:3">
      <c r="A968" s="82">
        <v>2140111</v>
      </c>
      <c r="B968" s="82" t="s">
        <v>1514</v>
      </c>
      <c r="C968" s="83">
        <v>0</v>
      </c>
    </row>
    <row r="969" ht="18.75" customHeight="1" spans="1:3">
      <c r="A969" s="82">
        <v>2140112</v>
      </c>
      <c r="B969" s="82" t="s">
        <v>1515</v>
      </c>
      <c r="C969" s="83">
        <v>2377</v>
      </c>
    </row>
    <row r="970" ht="18.75" customHeight="1" spans="1:3">
      <c r="A970" s="82">
        <v>2140114</v>
      </c>
      <c r="B970" s="82" t="s">
        <v>1516</v>
      </c>
      <c r="C970" s="83">
        <v>0</v>
      </c>
    </row>
    <row r="971" ht="18.75" customHeight="1" spans="1:3">
      <c r="A971" s="82">
        <v>2140122</v>
      </c>
      <c r="B971" s="82" t="s">
        <v>1517</v>
      </c>
      <c r="C971" s="83">
        <v>0</v>
      </c>
    </row>
    <row r="972" ht="18.75" customHeight="1" spans="1:3">
      <c r="A972" s="82">
        <v>2140123</v>
      </c>
      <c r="B972" s="82" t="s">
        <v>1518</v>
      </c>
      <c r="C972" s="83">
        <v>0</v>
      </c>
    </row>
    <row r="973" ht="18.75" customHeight="1" spans="1:3">
      <c r="A973" s="82">
        <v>2140127</v>
      </c>
      <c r="B973" s="82" t="s">
        <v>1519</v>
      </c>
      <c r="C973" s="83">
        <v>0</v>
      </c>
    </row>
    <row r="974" ht="18.75" customHeight="1" spans="1:3">
      <c r="A974" s="82">
        <v>2140128</v>
      </c>
      <c r="B974" s="82" t="s">
        <v>1520</v>
      </c>
      <c r="C974" s="83">
        <v>0</v>
      </c>
    </row>
    <row r="975" ht="18.75" customHeight="1" spans="1:3">
      <c r="A975" s="82">
        <v>2140129</v>
      </c>
      <c r="B975" s="82" t="s">
        <v>1521</v>
      </c>
      <c r="C975" s="83">
        <v>0</v>
      </c>
    </row>
    <row r="976" ht="18.75" customHeight="1" spans="1:3">
      <c r="A976" s="82">
        <v>2140130</v>
      </c>
      <c r="B976" s="82" t="s">
        <v>1522</v>
      </c>
      <c r="C976" s="83">
        <v>0</v>
      </c>
    </row>
    <row r="977" ht="18.75" customHeight="1" spans="1:3">
      <c r="A977" s="82">
        <v>2140131</v>
      </c>
      <c r="B977" s="82" t="s">
        <v>1523</v>
      </c>
      <c r="C977" s="83">
        <v>205</v>
      </c>
    </row>
    <row r="978" ht="18.75" customHeight="1" spans="1:3">
      <c r="A978" s="82">
        <v>2140133</v>
      </c>
      <c r="B978" s="82" t="s">
        <v>1524</v>
      </c>
      <c r="C978" s="83">
        <v>0</v>
      </c>
    </row>
    <row r="979" ht="18.75" customHeight="1" spans="1:3">
      <c r="A979" s="82">
        <v>2140136</v>
      </c>
      <c r="B979" s="82" t="s">
        <v>1525</v>
      </c>
      <c r="C979" s="83">
        <v>0</v>
      </c>
    </row>
    <row r="980" ht="18.75" customHeight="1" spans="1:3">
      <c r="A980" s="82">
        <v>2140138</v>
      </c>
      <c r="B980" s="82" t="s">
        <v>1526</v>
      </c>
      <c r="C980" s="83">
        <v>0</v>
      </c>
    </row>
    <row r="981" ht="18.75" customHeight="1" spans="1:3">
      <c r="A981" s="82">
        <v>2140139</v>
      </c>
      <c r="B981" s="82" t="s">
        <v>1527</v>
      </c>
      <c r="C981" s="83">
        <v>0</v>
      </c>
    </row>
    <row r="982" ht="18.75" customHeight="1" spans="1:3">
      <c r="A982" s="82">
        <v>2140199</v>
      </c>
      <c r="B982" s="82" t="s">
        <v>1528</v>
      </c>
      <c r="C982" s="83">
        <v>4548</v>
      </c>
    </row>
    <row r="983" ht="18.75" customHeight="1" spans="1:3">
      <c r="A983" s="82">
        <v>21402</v>
      </c>
      <c r="B983" s="116" t="s">
        <v>1529</v>
      </c>
      <c r="C983" s="83">
        <f>SUM(C984:C992)</f>
        <v>25</v>
      </c>
    </row>
    <row r="984" ht="18.75" customHeight="1" spans="1:3">
      <c r="A984" s="82">
        <v>2140201</v>
      </c>
      <c r="B984" s="82" t="s">
        <v>811</v>
      </c>
      <c r="C984" s="83">
        <v>0</v>
      </c>
    </row>
    <row r="985" ht="18.75" customHeight="1" spans="1:3">
      <c r="A985" s="82">
        <v>2140202</v>
      </c>
      <c r="B985" s="82" t="s">
        <v>812</v>
      </c>
      <c r="C985" s="83">
        <v>0</v>
      </c>
    </row>
    <row r="986" ht="18.75" customHeight="1" spans="1:3">
      <c r="A986" s="82">
        <v>2140203</v>
      </c>
      <c r="B986" s="82" t="s">
        <v>813</v>
      </c>
      <c r="C986" s="83">
        <v>0</v>
      </c>
    </row>
    <row r="987" ht="18.75" customHeight="1" spans="1:3">
      <c r="A987" s="82">
        <v>2140204</v>
      </c>
      <c r="B987" s="82" t="s">
        <v>1530</v>
      </c>
      <c r="C987" s="83">
        <v>0</v>
      </c>
    </row>
    <row r="988" ht="18.75" customHeight="1" spans="1:3">
      <c r="A988" s="82">
        <v>2140205</v>
      </c>
      <c r="B988" s="82" t="s">
        <v>1531</v>
      </c>
      <c r="C988" s="83">
        <v>0</v>
      </c>
    </row>
    <row r="989" ht="18.75" customHeight="1" spans="1:3">
      <c r="A989" s="82">
        <v>2140206</v>
      </c>
      <c r="B989" s="82" t="s">
        <v>1532</v>
      </c>
      <c r="C989" s="83">
        <v>0</v>
      </c>
    </row>
    <row r="990" ht="18.75" customHeight="1" spans="1:3">
      <c r="A990" s="82">
        <v>2140207</v>
      </c>
      <c r="B990" s="82" t="s">
        <v>1533</v>
      </c>
      <c r="C990" s="83">
        <v>0</v>
      </c>
    </row>
    <row r="991" ht="18.75" customHeight="1" spans="1:3">
      <c r="A991" s="82">
        <v>2140208</v>
      </c>
      <c r="B991" s="82" t="s">
        <v>1534</v>
      </c>
      <c r="C991" s="83">
        <v>0</v>
      </c>
    </row>
    <row r="992" ht="18.75" customHeight="1" spans="1:3">
      <c r="A992" s="82">
        <v>2140299</v>
      </c>
      <c r="B992" s="82" t="s">
        <v>1535</v>
      </c>
      <c r="C992" s="83">
        <v>25</v>
      </c>
    </row>
    <row r="993" ht="18.75" customHeight="1" spans="1:3">
      <c r="A993" s="82">
        <v>21403</v>
      </c>
      <c r="B993" s="116" t="s">
        <v>1536</v>
      </c>
      <c r="C993" s="83">
        <f>SUM(C994:C1002)</f>
        <v>0</v>
      </c>
    </row>
    <row r="994" ht="18.75" customHeight="1" spans="1:3">
      <c r="A994" s="82">
        <v>2140301</v>
      </c>
      <c r="B994" s="82" t="s">
        <v>811</v>
      </c>
      <c r="C994" s="83">
        <v>0</v>
      </c>
    </row>
    <row r="995" ht="18.75" customHeight="1" spans="1:3">
      <c r="A995" s="82">
        <v>2140302</v>
      </c>
      <c r="B995" s="82" t="s">
        <v>812</v>
      </c>
      <c r="C995" s="83">
        <v>0</v>
      </c>
    </row>
    <row r="996" ht="18.75" customHeight="1" spans="1:3">
      <c r="A996" s="82">
        <v>2140303</v>
      </c>
      <c r="B996" s="82" t="s">
        <v>813</v>
      </c>
      <c r="C996" s="83">
        <v>0</v>
      </c>
    </row>
    <row r="997" ht="18.75" customHeight="1" spans="1:3">
      <c r="A997" s="82">
        <v>2140304</v>
      </c>
      <c r="B997" s="82" t="s">
        <v>1537</v>
      </c>
      <c r="C997" s="83">
        <v>0</v>
      </c>
    </row>
    <row r="998" ht="18.75" customHeight="1" spans="1:3">
      <c r="A998" s="82">
        <v>2140305</v>
      </c>
      <c r="B998" s="82" t="s">
        <v>1538</v>
      </c>
      <c r="C998" s="83">
        <v>0</v>
      </c>
    </row>
    <row r="999" ht="18.75" customHeight="1" spans="1:3">
      <c r="A999" s="82">
        <v>2140306</v>
      </c>
      <c r="B999" s="82" t="s">
        <v>1539</v>
      </c>
      <c r="C999" s="83">
        <v>0</v>
      </c>
    </row>
    <row r="1000" ht="18.75" customHeight="1" spans="1:3">
      <c r="A1000" s="82">
        <v>2140307</v>
      </c>
      <c r="B1000" s="82" t="s">
        <v>1540</v>
      </c>
      <c r="C1000" s="83">
        <v>0</v>
      </c>
    </row>
    <row r="1001" ht="18.75" customHeight="1" spans="1:3">
      <c r="A1001" s="82">
        <v>2140308</v>
      </c>
      <c r="B1001" s="82" t="s">
        <v>1541</v>
      </c>
      <c r="C1001" s="83">
        <v>0</v>
      </c>
    </row>
    <row r="1002" ht="18.75" customHeight="1" spans="1:3">
      <c r="A1002" s="82">
        <v>2140399</v>
      </c>
      <c r="B1002" s="82" t="s">
        <v>1542</v>
      </c>
      <c r="C1002" s="83">
        <v>0</v>
      </c>
    </row>
    <row r="1003" ht="18.75" customHeight="1" spans="1:3">
      <c r="A1003" s="82">
        <v>21404</v>
      </c>
      <c r="B1003" s="116" t="s">
        <v>1543</v>
      </c>
      <c r="C1003" s="83">
        <f>SUM(C1004:C1007)</f>
        <v>363</v>
      </c>
    </row>
    <row r="1004" ht="18.75" customHeight="1" spans="1:3">
      <c r="A1004" s="82">
        <v>2140401</v>
      </c>
      <c r="B1004" s="82" t="s">
        <v>1544</v>
      </c>
      <c r="C1004" s="83">
        <v>0</v>
      </c>
    </row>
    <row r="1005" ht="18.75" customHeight="1" spans="1:3">
      <c r="A1005" s="82">
        <v>2140402</v>
      </c>
      <c r="B1005" s="82" t="s">
        <v>1545</v>
      </c>
      <c r="C1005" s="83">
        <v>0</v>
      </c>
    </row>
    <row r="1006" ht="18.75" customHeight="1" spans="1:3">
      <c r="A1006" s="82">
        <v>2140403</v>
      </c>
      <c r="B1006" s="82" t="s">
        <v>1546</v>
      </c>
      <c r="C1006" s="83">
        <v>198</v>
      </c>
    </row>
    <row r="1007" ht="18.75" customHeight="1" spans="1:3">
      <c r="A1007" s="82">
        <v>2140499</v>
      </c>
      <c r="B1007" s="82" t="s">
        <v>1547</v>
      </c>
      <c r="C1007" s="83">
        <v>165</v>
      </c>
    </row>
    <row r="1008" ht="18.75" customHeight="1" spans="1:3">
      <c r="A1008" s="82">
        <v>21405</v>
      </c>
      <c r="B1008" s="116" t="s">
        <v>1548</v>
      </c>
      <c r="C1008" s="83">
        <f>SUM(C1009:C1014)</f>
        <v>0</v>
      </c>
    </row>
    <row r="1009" ht="18.75" customHeight="1" spans="1:3">
      <c r="A1009" s="82">
        <v>2140501</v>
      </c>
      <c r="B1009" s="82" t="s">
        <v>811</v>
      </c>
      <c r="C1009" s="83">
        <v>0</v>
      </c>
    </row>
    <row r="1010" ht="18.75" customHeight="1" spans="1:3">
      <c r="A1010" s="82">
        <v>2140502</v>
      </c>
      <c r="B1010" s="82" t="s">
        <v>812</v>
      </c>
      <c r="C1010" s="83">
        <v>0</v>
      </c>
    </row>
    <row r="1011" ht="18.75" customHeight="1" spans="1:3">
      <c r="A1011" s="82">
        <v>2140503</v>
      </c>
      <c r="B1011" s="82" t="s">
        <v>813</v>
      </c>
      <c r="C1011" s="83">
        <v>0</v>
      </c>
    </row>
    <row r="1012" ht="18.75" customHeight="1" spans="1:3">
      <c r="A1012" s="82">
        <v>2140504</v>
      </c>
      <c r="B1012" s="82" t="s">
        <v>1534</v>
      </c>
      <c r="C1012" s="83">
        <v>0</v>
      </c>
    </row>
    <row r="1013" ht="18.75" customHeight="1" spans="1:3">
      <c r="A1013" s="82">
        <v>2140505</v>
      </c>
      <c r="B1013" s="82" t="s">
        <v>1549</v>
      </c>
      <c r="C1013" s="83">
        <v>0</v>
      </c>
    </row>
    <row r="1014" ht="18.75" customHeight="1" spans="1:3">
      <c r="A1014" s="82">
        <v>2140599</v>
      </c>
      <c r="B1014" s="82" t="s">
        <v>1550</v>
      </c>
      <c r="C1014" s="83">
        <v>0</v>
      </c>
    </row>
    <row r="1015" ht="18.75" customHeight="1" spans="1:3">
      <c r="A1015" s="82">
        <v>21406</v>
      </c>
      <c r="B1015" s="116" t="s">
        <v>1551</v>
      </c>
      <c r="C1015" s="83">
        <f>SUM(C1016:C1019)</f>
        <v>4457</v>
      </c>
    </row>
    <row r="1016" ht="18.75" customHeight="1" spans="1:3">
      <c r="A1016" s="82">
        <v>2140601</v>
      </c>
      <c r="B1016" s="82" t="s">
        <v>1552</v>
      </c>
      <c r="C1016" s="83">
        <v>4457</v>
      </c>
    </row>
    <row r="1017" ht="18.75" customHeight="1" spans="1:3">
      <c r="A1017" s="82">
        <v>2140602</v>
      </c>
      <c r="B1017" s="82" t="s">
        <v>1553</v>
      </c>
      <c r="C1017" s="83">
        <v>0</v>
      </c>
    </row>
    <row r="1018" ht="18.75" customHeight="1" spans="1:3">
      <c r="A1018" s="82">
        <v>2140603</v>
      </c>
      <c r="B1018" s="82" t="s">
        <v>1554</v>
      </c>
      <c r="C1018" s="83">
        <v>0</v>
      </c>
    </row>
    <row r="1019" ht="18.75" customHeight="1" spans="1:3">
      <c r="A1019" s="82">
        <v>2140699</v>
      </c>
      <c r="B1019" s="82" t="s">
        <v>1555</v>
      </c>
      <c r="C1019" s="83">
        <v>0</v>
      </c>
    </row>
    <row r="1020" ht="18.75" customHeight="1" spans="1:3">
      <c r="A1020" s="82">
        <v>21499</v>
      </c>
      <c r="B1020" s="116" t="s">
        <v>1556</v>
      </c>
      <c r="C1020" s="83">
        <f>SUM(C1021:C1022)</f>
        <v>571</v>
      </c>
    </row>
    <row r="1021" ht="18.75" customHeight="1" spans="1:3">
      <c r="A1021" s="82">
        <v>2149901</v>
      </c>
      <c r="B1021" s="82" t="s">
        <v>1557</v>
      </c>
      <c r="C1021" s="83">
        <v>140</v>
      </c>
    </row>
    <row r="1022" ht="18.75" customHeight="1" spans="1:3">
      <c r="A1022" s="82">
        <v>2149999</v>
      </c>
      <c r="B1022" s="82" t="s">
        <v>1558</v>
      </c>
      <c r="C1022" s="83">
        <v>431</v>
      </c>
    </row>
    <row r="1023" ht="18.75" customHeight="1" spans="1:3">
      <c r="A1023" s="82">
        <v>215</v>
      </c>
      <c r="B1023" s="116" t="s">
        <v>788</v>
      </c>
      <c r="C1023" s="83">
        <f>SUM(C1024,C1034,C1050,C1055,C1066,C1073,C1081)</f>
        <v>7118</v>
      </c>
    </row>
    <row r="1024" ht="18.75" customHeight="1" spans="1:3">
      <c r="A1024" s="82">
        <v>21501</v>
      </c>
      <c r="B1024" s="116" t="s">
        <v>1559</v>
      </c>
      <c r="C1024" s="83">
        <f>SUM(C1025:C1033)</f>
        <v>0</v>
      </c>
    </row>
    <row r="1025" ht="18.75" customHeight="1" spans="1:3">
      <c r="A1025" s="82">
        <v>2150101</v>
      </c>
      <c r="B1025" s="82" t="s">
        <v>811</v>
      </c>
      <c r="C1025" s="83">
        <v>0</v>
      </c>
    </row>
    <row r="1026" ht="18.75" customHeight="1" spans="1:3">
      <c r="A1026" s="82">
        <v>2150102</v>
      </c>
      <c r="B1026" s="82" t="s">
        <v>812</v>
      </c>
      <c r="C1026" s="83">
        <v>0</v>
      </c>
    </row>
    <row r="1027" ht="18.75" customHeight="1" spans="1:3">
      <c r="A1027" s="82">
        <v>2150103</v>
      </c>
      <c r="B1027" s="82" t="s">
        <v>813</v>
      </c>
      <c r="C1027" s="83">
        <v>0</v>
      </c>
    </row>
    <row r="1028" ht="18.75" customHeight="1" spans="1:3">
      <c r="A1028" s="82">
        <v>2150104</v>
      </c>
      <c r="B1028" s="82" t="s">
        <v>1560</v>
      </c>
      <c r="C1028" s="83">
        <v>0</v>
      </c>
    </row>
    <row r="1029" ht="18.75" customHeight="1" spans="1:3">
      <c r="A1029" s="82">
        <v>2150105</v>
      </c>
      <c r="B1029" s="82" t="s">
        <v>1561</v>
      </c>
      <c r="C1029" s="83">
        <v>0</v>
      </c>
    </row>
    <row r="1030" ht="18.75" customHeight="1" spans="1:3">
      <c r="A1030" s="82">
        <v>2150106</v>
      </c>
      <c r="B1030" s="82" t="s">
        <v>1562</v>
      </c>
      <c r="C1030" s="83">
        <v>0</v>
      </c>
    </row>
    <row r="1031" ht="18.75" customHeight="1" spans="1:3">
      <c r="A1031" s="82">
        <v>2150107</v>
      </c>
      <c r="B1031" s="82" t="s">
        <v>1563</v>
      </c>
      <c r="C1031" s="83">
        <v>0</v>
      </c>
    </row>
    <row r="1032" ht="18.75" customHeight="1" spans="1:3">
      <c r="A1032" s="82">
        <v>2150108</v>
      </c>
      <c r="B1032" s="82" t="s">
        <v>1564</v>
      </c>
      <c r="C1032" s="83">
        <v>0</v>
      </c>
    </row>
    <row r="1033" ht="18.75" customHeight="1" spans="1:3">
      <c r="A1033" s="82">
        <v>2150199</v>
      </c>
      <c r="B1033" s="82" t="s">
        <v>1565</v>
      </c>
      <c r="C1033" s="83">
        <v>0</v>
      </c>
    </row>
    <row r="1034" ht="18.75" customHeight="1" spans="1:3">
      <c r="A1034" s="82">
        <v>21502</v>
      </c>
      <c r="B1034" s="116" t="s">
        <v>1566</v>
      </c>
      <c r="C1034" s="83">
        <f>SUM(C1035:C1049)</f>
        <v>6264</v>
      </c>
    </row>
    <row r="1035" ht="18.75" customHeight="1" spans="1:3">
      <c r="A1035" s="82">
        <v>2150201</v>
      </c>
      <c r="B1035" s="82" t="s">
        <v>811</v>
      </c>
      <c r="C1035" s="83">
        <v>978</v>
      </c>
    </row>
    <row r="1036" ht="18.75" customHeight="1" spans="1:3">
      <c r="A1036" s="82">
        <v>2150202</v>
      </c>
      <c r="B1036" s="82" t="s">
        <v>812</v>
      </c>
      <c r="C1036" s="83">
        <v>0</v>
      </c>
    </row>
    <row r="1037" ht="18.75" customHeight="1" spans="1:3">
      <c r="A1037" s="82">
        <v>2150203</v>
      </c>
      <c r="B1037" s="82" t="s">
        <v>813</v>
      </c>
      <c r="C1037" s="83">
        <v>0</v>
      </c>
    </row>
    <row r="1038" ht="18.75" customHeight="1" spans="1:3">
      <c r="A1038" s="82">
        <v>2150204</v>
      </c>
      <c r="B1038" s="82" t="s">
        <v>1567</v>
      </c>
      <c r="C1038" s="83">
        <v>0</v>
      </c>
    </row>
    <row r="1039" ht="18.75" customHeight="1" spans="1:3">
      <c r="A1039" s="82">
        <v>2150205</v>
      </c>
      <c r="B1039" s="82" t="s">
        <v>1568</v>
      </c>
      <c r="C1039" s="83">
        <v>0</v>
      </c>
    </row>
    <row r="1040" ht="18.75" customHeight="1" spans="1:3">
      <c r="A1040" s="82">
        <v>2150206</v>
      </c>
      <c r="B1040" s="82" t="s">
        <v>1569</v>
      </c>
      <c r="C1040" s="83">
        <v>0</v>
      </c>
    </row>
    <row r="1041" ht="18.75" customHeight="1" spans="1:3">
      <c r="A1041" s="82">
        <v>2150207</v>
      </c>
      <c r="B1041" s="82" t="s">
        <v>1570</v>
      </c>
      <c r="C1041" s="83">
        <v>0</v>
      </c>
    </row>
    <row r="1042" ht="18.75" customHeight="1" spans="1:3">
      <c r="A1042" s="82">
        <v>2150208</v>
      </c>
      <c r="B1042" s="82" t="s">
        <v>1571</v>
      </c>
      <c r="C1042" s="83">
        <v>0</v>
      </c>
    </row>
    <row r="1043" ht="18.75" customHeight="1" spans="1:3">
      <c r="A1043" s="82">
        <v>2150209</v>
      </c>
      <c r="B1043" s="82" t="s">
        <v>1572</v>
      </c>
      <c r="C1043" s="83">
        <v>0</v>
      </c>
    </row>
    <row r="1044" ht="18.75" customHeight="1" spans="1:3">
      <c r="A1044" s="82">
        <v>2150210</v>
      </c>
      <c r="B1044" s="82" t="s">
        <v>1573</v>
      </c>
      <c r="C1044" s="83">
        <v>0</v>
      </c>
    </row>
    <row r="1045" ht="18.75" customHeight="1" spans="1:3">
      <c r="A1045" s="82">
        <v>2150212</v>
      </c>
      <c r="B1045" s="82" t="s">
        <v>1574</v>
      </c>
      <c r="C1045" s="83">
        <v>0</v>
      </c>
    </row>
    <row r="1046" ht="18.75" customHeight="1" spans="1:3">
      <c r="A1046" s="82">
        <v>2150213</v>
      </c>
      <c r="B1046" s="82" t="s">
        <v>1575</v>
      </c>
      <c r="C1046" s="83">
        <v>0</v>
      </c>
    </row>
    <row r="1047" ht="18.75" customHeight="1" spans="1:3">
      <c r="A1047" s="82">
        <v>2150214</v>
      </c>
      <c r="B1047" s="82" t="s">
        <v>1576</v>
      </c>
      <c r="C1047" s="83">
        <v>0</v>
      </c>
    </row>
    <row r="1048" ht="18.75" customHeight="1" spans="1:3">
      <c r="A1048" s="82">
        <v>2150215</v>
      </c>
      <c r="B1048" s="82" t="s">
        <v>1577</v>
      </c>
      <c r="C1048" s="83">
        <v>0</v>
      </c>
    </row>
    <row r="1049" ht="18.75" customHeight="1" spans="1:3">
      <c r="A1049" s="82">
        <v>2150299</v>
      </c>
      <c r="B1049" s="82" t="s">
        <v>1578</v>
      </c>
      <c r="C1049" s="83">
        <v>5286</v>
      </c>
    </row>
    <row r="1050" ht="18.75" customHeight="1" spans="1:3">
      <c r="A1050" s="82">
        <v>21503</v>
      </c>
      <c r="B1050" s="116" t="s">
        <v>1579</v>
      </c>
      <c r="C1050" s="83">
        <f>SUM(C1051:C1054)</f>
        <v>31</v>
      </c>
    </row>
    <row r="1051" ht="18.75" customHeight="1" spans="1:3">
      <c r="A1051" s="82">
        <v>2150301</v>
      </c>
      <c r="B1051" s="82" t="s">
        <v>811</v>
      </c>
      <c r="C1051" s="83">
        <v>30</v>
      </c>
    </row>
    <row r="1052" ht="18.75" customHeight="1" spans="1:3">
      <c r="A1052" s="82">
        <v>2150302</v>
      </c>
      <c r="B1052" s="82" t="s">
        <v>812</v>
      </c>
      <c r="C1052" s="83">
        <v>0</v>
      </c>
    </row>
    <row r="1053" ht="18.75" customHeight="1" spans="1:3">
      <c r="A1053" s="82">
        <v>2150303</v>
      </c>
      <c r="B1053" s="82" t="s">
        <v>813</v>
      </c>
      <c r="C1053" s="83">
        <v>0</v>
      </c>
    </row>
    <row r="1054" ht="18.75" customHeight="1" spans="1:3">
      <c r="A1054" s="82">
        <v>2150399</v>
      </c>
      <c r="B1054" s="82" t="s">
        <v>1580</v>
      </c>
      <c r="C1054" s="83">
        <v>1</v>
      </c>
    </row>
    <row r="1055" ht="18.75" customHeight="1" spans="1:3">
      <c r="A1055" s="82">
        <v>21505</v>
      </c>
      <c r="B1055" s="116" t="s">
        <v>1581</v>
      </c>
      <c r="C1055" s="83">
        <f>SUM(C1056:C1065)</f>
        <v>0</v>
      </c>
    </row>
    <row r="1056" ht="18.75" customHeight="1" spans="1:3">
      <c r="A1056" s="82">
        <v>2150501</v>
      </c>
      <c r="B1056" s="82" t="s">
        <v>811</v>
      </c>
      <c r="C1056" s="83">
        <v>0</v>
      </c>
    </row>
    <row r="1057" ht="18.75" customHeight="1" spans="1:3">
      <c r="A1057" s="82">
        <v>2150502</v>
      </c>
      <c r="B1057" s="82" t="s">
        <v>812</v>
      </c>
      <c r="C1057" s="83">
        <v>0</v>
      </c>
    </row>
    <row r="1058" ht="18.75" customHeight="1" spans="1:3">
      <c r="A1058" s="82">
        <v>2150503</v>
      </c>
      <c r="B1058" s="82" t="s">
        <v>813</v>
      </c>
      <c r="C1058" s="83">
        <v>0</v>
      </c>
    </row>
    <row r="1059" ht="18.75" customHeight="1" spans="1:3">
      <c r="A1059" s="82">
        <v>2150505</v>
      </c>
      <c r="B1059" s="82" t="s">
        <v>1582</v>
      </c>
      <c r="C1059" s="83">
        <v>0</v>
      </c>
    </row>
    <row r="1060" ht="18.75" customHeight="1" spans="1:3">
      <c r="A1060" s="82">
        <v>2150507</v>
      </c>
      <c r="B1060" s="82" t="s">
        <v>1583</v>
      </c>
      <c r="C1060" s="83">
        <v>0</v>
      </c>
    </row>
    <row r="1061" ht="18.75" customHeight="1" spans="1:3">
      <c r="A1061" s="82">
        <v>2150508</v>
      </c>
      <c r="B1061" s="82" t="s">
        <v>1584</v>
      </c>
      <c r="C1061" s="83">
        <v>0</v>
      </c>
    </row>
    <row r="1062" ht="18.75" customHeight="1" spans="1:3">
      <c r="A1062" s="82">
        <v>2150516</v>
      </c>
      <c r="B1062" s="82" t="s">
        <v>1585</v>
      </c>
      <c r="C1062" s="83">
        <v>0</v>
      </c>
    </row>
    <row r="1063" ht="18.75" customHeight="1" spans="1:3">
      <c r="A1063" s="82">
        <v>2150517</v>
      </c>
      <c r="B1063" s="82" t="s">
        <v>1586</v>
      </c>
      <c r="C1063" s="83">
        <v>0</v>
      </c>
    </row>
    <row r="1064" ht="18.75" customHeight="1" spans="1:3">
      <c r="A1064" s="82">
        <v>2150550</v>
      </c>
      <c r="B1064" s="82" t="s">
        <v>820</v>
      </c>
      <c r="C1064" s="83">
        <v>0</v>
      </c>
    </row>
    <row r="1065" ht="18.75" customHeight="1" spans="1:3">
      <c r="A1065" s="82">
        <v>2150599</v>
      </c>
      <c r="B1065" s="82" t="s">
        <v>1587</v>
      </c>
      <c r="C1065" s="83">
        <v>0</v>
      </c>
    </row>
    <row r="1066" ht="18.75" customHeight="1" spans="1:3">
      <c r="A1066" s="82">
        <v>21507</v>
      </c>
      <c r="B1066" s="116" t="s">
        <v>1588</v>
      </c>
      <c r="C1066" s="83">
        <f>SUM(C1067:C1072)</f>
        <v>0</v>
      </c>
    </row>
    <row r="1067" ht="18.75" customHeight="1" spans="1:3">
      <c r="A1067" s="82">
        <v>2150701</v>
      </c>
      <c r="B1067" s="82" t="s">
        <v>811</v>
      </c>
      <c r="C1067" s="83">
        <v>0</v>
      </c>
    </row>
    <row r="1068" ht="18.75" customHeight="1" spans="1:3">
      <c r="A1068" s="82">
        <v>2150702</v>
      </c>
      <c r="B1068" s="82" t="s">
        <v>812</v>
      </c>
      <c r="C1068" s="83">
        <v>0</v>
      </c>
    </row>
    <row r="1069" ht="18.75" customHeight="1" spans="1:3">
      <c r="A1069" s="82">
        <v>2150703</v>
      </c>
      <c r="B1069" s="82" t="s">
        <v>813</v>
      </c>
      <c r="C1069" s="83">
        <v>0</v>
      </c>
    </row>
    <row r="1070" ht="18.75" customHeight="1" spans="1:3">
      <c r="A1070" s="82">
        <v>2150704</v>
      </c>
      <c r="B1070" s="82" t="s">
        <v>1589</v>
      </c>
      <c r="C1070" s="83">
        <v>0</v>
      </c>
    </row>
    <row r="1071" ht="18.75" customHeight="1" spans="1:3">
      <c r="A1071" s="82">
        <v>2150705</v>
      </c>
      <c r="B1071" s="82" t="s">
        <v>1590</v>
      </c>
      <c r="C1071" s="83">
        <v>0</v>
      </c>
    </row>
    <row r="1072" ht="18.75" customHeight="1" spans="1:3">
      <c r="A1072" s="82">
        <v>2150799</v>
      </c>
      <c r="B1072" s="82" t="s">
        <v>1591</v>
      </c>
      <c r="C1072" s="83">
        <v>0</v>
      </c>
    </row>
    <row r="1073" ht="18.75" customHeight="1" spans="1:3">
      <c r="A1073" s="82">
        <v>21508</v>
      </c>
      <c r="B1073" s="116" t="s">
        <v>1592</v>
      </c>
      <c r="C1073" s="83">
        <f>SUM(C1074:C1080)</f>
        <v>40</v>
      </c>
    </row>
    <row r="1074" ht="18.75" customHeight="1" spans="1:3">
      <c r="A1074" s="82">
        <v>2150801</v>
      </c>
      <c r="B1074" s="82" t="s">
        <v>811</v>
      </c>
      <c r="C1074" s="83">
        <v>0</v>
      </c>
    </row>
    <row r="1075" ht="18.75" customHeight="1" spans="1:3">
      <c r="A1075" s="82">
        <v>2150802</v>
      </c>
      <c r="B1075" s="82" t="s">
        <v>812</v>
      </c>
      <c r="C1075" s="83">
        <v>0</v>
      </c>
    </row>
    <row r="1076" ht="18.75" customHeight="1" spans="1:3">
      <c r="A1076" s="82">
        <v>2150803</v>
      </c>
      <c r="B1076" s="82" t="s">
        <v>813</v>
      </c>
      <c r="C1076" s="83">
        <v>0</v>
      </c>
    </row>
    <row r="1077" ht="18.75" customHeight="1" spans="1:3">
      <c r="A1077" s="82">
        <v>2150804</v>
      </c>
      <c r="B1077" s="82" t="s">
        <v>1593</v>
      </c>
      <c r="C1077" s="83">
        <v>0</v>
      </c>
    </row>
    <row r="1078" ht="18.75" customHeight="1" spans="1:3">
      <c r="A1078" s="82">
        <v>2150805</v>
      </c>
      <c r="B1078" s="82" t="s">
        <v>1594</v>
      </c>
      <c r="C1078" s="83">
        <v>40</v>
      </c>
    </row>
    <row r="1079" ht="18.75" customHeight="1" spans="1:3">
      <c r="A1079" s="82">
        <v>2150806</v>
      </c>
      <c r="B1079" s="82" t="s">
        <v>1595</v>
      </c>
      <c r="C1079" s="83">
        <v>0</v>
      </c>
    </row>
    <row r="1080" ht="18.75" customHeight="1" spans="1:3">
      <c r="A1080" s="82">
        <v>2150899</v>
      </c>
      <c r="B1080" s="82" t="s">
        <v>1596</v>
      </c>
      <c r="C1080" s="83">
        <v>0</v>
      </c>
    </row>
    <row r="1081" ht="18.75" customHeight="1" spans="1:3">
      <c r="A1081" s="82">
        <v>21599</v>
      </c>
      <c r="B1081" s="116" t="s">
        <v>1597</v>
      </c>
      <c r="C1081" s="83">
        <f>SUM(C1082:C1086)</f>
        <v>783</v>
      </c>
    </row>
    <row r="1082" ht="18.75" customHeight="1" spans="1:3">
      <c r="A1082" s="82">
        <v>2159901</v>
      </c>
      <c r="B1082" s="82" t="s">
        <v>1598</v>
      </c>
      <c r="C1082" s="83">
        <v>0</v>
      </c>
    </row>
    <row r="1083" ht="18.75" customHeight="1" spans="1:3">
      <c r="A1083" s="82">
        <v>2159904</v>
      </c>
      <c r="B1083" s="82" t="s">
        <v>1599</v>
      </c>
      <c r="C1083" s="83">
        <v>0</v>
      </c>
    </row>
    <row r="1084" ht="18.75" customHeight="1" spans="1:3">
      <c r="A1084" s="82">
        <v>2159905</v>
      </c>
      <c r="B1084" s="82" t="s">
        <v>1600</v>
      </c>
      <c r="C1084" s="83">
        <v>0</v>
      </c>
    </row>
    <row r="1085" ht="18.75" customHeight="1" spans="1:3">
      <c r="A1085" s="82">
        <v>2159906</v>
      </c>
      <c r="B1085" s="82" t="s">
        <v>1601</v>
      </c>
      <c r="C1085" s="83">
        <v>0</v>
      </c>
    </row>
    <row r="1086" ht="18.75" customHeight="1" spans="1:3">
      <c r="A1086" s="82">
        <v>2159999</v>
      </c>
      <c r="B1086" s="82" t="s">
        <v>1602</v>
      </c>
      <c r="C1086" s="83">
        <v>783</v>
      </c>
    </row>
    <row r="1087" ht="18.75" customHeight="1" spans="1:3">
      <c r="A1087" s="82">
        <v>216</v>
      </c>
      <c r="B1087" s="116" t="s">
        <v>789</v>
      </c>
      <c r="C1087" s="83">
        <f>SUM(C1088,C1098,C1104)</f>
        <v>938</v>
      </c>
    </row>
    <row r="1088" ht="18.75" customHeight="1" spans="1:3">
      <c r="A1088" s="82">
        <v>21602</v>
      </c>
      <c r="B1088" s="116" t="s">
        <v>1603</v>
      </c>
      <c r="C1088" s="83">
        <f>SUM(C1089:C1097)</f>
        <v>699</v>
      </c>
    </row>
    <row r="1089" ht="18.75" customHeight="1" spans="1:3">
      <c r="A1089" s="82">
        <v>2160201</v>
      </c>
      <c r="B1089" s="82" t="s">
        <v>811</v>
      </c>
      <c r="C1089" s="83">
        <v>280</v>
      </c>
    </row>
    <row r="1090" ht="18.75" customHeight="1" spans="1:3">
      <c r="A1090" s="82">
        <v>2160202</v>
      </c>
      <c r="B1090" s="82" t="s">
        <v>812</v>
      </c>
      <c r="C1090" s="83">
        <v>0</v>
      </c>
    </row>
    <row r="1091" ht="18.75" customHeight="1" spans="1:3">
      <c r="A1091" s="82">
        <v>2160203</v>
      </c>
      <c r="B1091" s="82" t="s">
        <v>813</v>
      </c>
      <c r="C1091" s="83">
        <v>0</v>
      </c>
    </row>
    <row r="1092" ht="18.75" customHeight="1" spans="1:3">
      <c r="A1092" s="82">
        <v>2160216</v>
      </c>
      <c r="B1092" s="82" t="s">
        <v>1604</v>
      </c>
      <c r="C1092" s="83">
        <v>0</v>
      </c>
    </row>
    <row r="1093" ht="18.75" customHeight="1" spans="1:3">
      <c r="A1093" s="82">
        <v>2160217</v>
      </c>
      <c r="B1093" s="82" t="s">
        <v>1605</v>
      </c>
      <c r="C1093" s="83">
        <v>0</v>
      </c>
    </row>
    <row r="1094" ht="18.75" customHeight="1" spans="1:3">
      <c r="A1094" s="82">
        <v>2160218</v>
      </c>
      <c r="B1094" s="82" t="s">
        <v>1606</v>
      </c>
      <c r="C1094" s="83">
        <v>0</v>
      </c>
    </row>
    <row r="1095" ht="18.75" customHeight="1" spans="1:3">
      <c r="A1095" s="82">
        <v>2160219</v>
      </c>
      <c r="B1095" s="82" t="s">
        <v>1607</v>
      </c>
      <c r="C1095" s="83">
        <v>0</v>
      </c>
    </row>
    <row r="1096" ht="18.75" customHeight="1" spans="1:3">
      <c r="A1096" s="82">
        <v>2160250</v>
      </c>
      <c r="B1096" s="82" t="s">
        <v>820</v>
      </c>
      <c r="C1096" s="83">
        <v>0</v>
      </c>
    </row>
    <row r="1097" ht="18.75" customHeight="1" spans="1:3">
      <c r="A1097" s="82">
        <v>2160299</v>
      </c>
      <c r="B1097" s="82" t="s">
        <v>1608</v>
      </c>
      <c r="C1097" s="83">
        <v>419</v>
      </c>
    </row>
    <row r="1098" ht="18.75" customHeight="1" spans="1:3">
      <c r="A1098" s="82">
        <v>21606</v>
      </c>
      <c r="B1098" s="116" t="s">
        <v>1609</v>
      </c>
      <c r="C1098" s="83">
        <f>SUM(C1099:C1103)</f>
        <v>203</v>
      </c>
    </row>
    <row r="1099" ht="18.75" customHeight="1" spans="1:3">
      <c r="A1099" s="82">
        <v>2160601</v>
      </c>
      <c r="B1099" s="82" t="s">
        <v>811</v>
      </c>
      <c r="C1099" s="83">
        <v>0</v>
      </c>
    </row>
    <row r="1100" ht="18.75" customHeight="1" spans="1:3">
      <c r="A1100" s="82">
        <v>2160602</v>
      </c>
      <c r="B1100" s="82" t="s">
        <v>812</v>
      </c>
      <c r="C1100" s="83">
        <v>0</v>
      </c>
    </row>
    <row r="1101" ht="18.75" customHeight="1" spans="1:3">
      <c r="A1101" s="82">
        <v>2160603</v>
      </c>
      <c r="B1101" s="82" t="s">
        <v>813</v>
      </c>
      <c r="C1101" s="83">
        <v>0</v>
      </c>
    </row>
    <row r="1102" ht="18.75" customHeight="1" spans="1:3">
      <c r="A1102" s="82">
        <v>2160607</v>
      </c>
      <c r="B1102" s="82" t="s">
        <v>1610</v>
      </c>
      <c r="C1102" s="83">
        <v>0</v>
      </c>
    </row>
    <row r="1103" ht="18.75" customHeight="1" spans="1:3">
      <c r="A1103" s="82">
        <v>2160699</v>
      </c>
      <c r="B1103" s="82" t="s">
        <v>1611</v>
      </c>
      <c r="C1103" s="83">
        <v>203</v>
      </c>
    </row>
    <row r="1104" ht="18.75" customHeight="1" spans="1:3">
      <c r="A1104" s="82">
        <v>21699</v>
      </c>
      <c r="B1104" s="116" t="s">
        <v>1612</v>
      </c>
      <c r="C1104" s="83">
        <f>SUM(C1105:C1106)</f>
        <v>36</v>
      </c>
    </row>
    <row r="1105" ht="18.75" customHeight="1" spans="1:3">
      <c r="A1105" s="82">
        <v>2169901</v>
      </c>
      <c r="B1105" s="82" t="s">
        <v>1613</v>
      </c>
      <c r="C1105" s="83">
        <v>0</v>
      </c>
    </row>
    <row r="1106" ht="18.75" customHeight="1" spans="1:3">
      <c r="A1106" s="82">
        <v>2169999</v>
      </c>
      <c r="B1106" s="82" t="s">
        <v>1614</v>
      </c>
      <c r="C1106" s="83">
        <v>36</v>
      </c>
    </row>
    <row r="1107" ht="18.75" customHeight="1" spans="1:3">
      <c r="A1107" s="82">
        <v>217</v>
      </c>
      <c r="B1107" s="116" t="s">
        <v>790</v>
      </c>
      <c r="C1107" s="83">
        <f>SUM(C1108,C1115,C1125,C1131,C1134)</f>
        <v>665</v>
      </c>
    </row>
    <row r="1108" ht="18.75" customHeight="1" spans="1:3">
      <c r="A1108" s="82">
        <v>21701</v>
      </c>
      <c r="B1108" s="116" t="s">
        <v>1615</v>
      </c>
      <c r="C1108" s="83">
        <f>SUM(C1109:C1114)</f>
        <v>0</v>
      </c>
    </row>
    <row r="1109" ht="18.75" customHeight="1" spans="1:3">
      <c r="A1109" s="82">
        <v>2170101</v>
      </c>
      <c r="B1109" s="82" t="s">
        <v>811</v>
      </c>
      <c r="C1109" s="83">
        <v>0</v>
      </c>
    </row>
    <row r="1110" ht="18.75" customHeight="1" spans="1:3">
      <c r="A1110" s="82">
        <v>2170102</v>
      </c>
      <c r="B1110" s="82" t="s">
        <v>812</v>
      </c>
      <c r="C1110" s="83">
        <v>0</v>
      </c>
    </row>
    <row r="1111" ht="18.75" customHeight="1" spans="1:3">
      <c r="A1111" s="82">
        <v>2170103</v>
      </c>
      <c r="B1111" s="82" t="s">
        <v>813</v>
      </c>
      <c r="C1111" s="83">
        <v>0</v>
      </c>
    </row>
    <row r="1112" ht="18.75" customHeight="1" spans="1:3">
      <c r="A1112" s="82">
        <v>2170104</v>
      </c>
      <c r="B1112" s="82" t="s">
        <v>1616</v>
      </c>
      <c r="C1112" s="83">
        <v>0</v>
      </c>
    </row>
    <row r="1113" ht="18.75" customHeight="1" spans="1:3">
      <c r="A1113" s="82">
        <v>2170150</v>
      </c>
      <c r="B1113" s="82" t="s">
        <v>820</v>
      </c>
      <c r="C1113" s="83">
        <v>0</v>
      </c>
    </row>
    <row r="1114" ht="18.75" customHeight="1" spans="1:3">
      <c r="A1114" s="82">
        <v>2170199</v>
      </c>
      <c r="B1114" s="82" t="s">
        <v>1617</v>
      </c>
      <c r="C1114" s="83">
        <v>0</v>
      </c>
    </row>
    <row r="1115" ht="18.75" customHeight="1" spans="1:3">
      <c r="A1115" s="82">
        <v>21702</v>
      </c>
      <c r="B1115" s="116" t="s">
        <v>1618</v>
      </c>
      <c r="C1115" s="83">
        <f>SUM(C1116:C1124)</f>
        <v>70</v>
      </c>
    </row>
    <row r="1116" ht="18.75" customHeight="1" spans="1:3">
      <c r="A1116" s="82">
        <v>2170201</v>
      </c>
      <c r="B1116" s="82" t="s">
        <v>1619</v>
      </c>
      <c r="C1116" s="83">
        <v>0</v>
      </c>
    </row>
    <row r="1117" ht="18.75" customHeight="1" spans="1:3">
      <c r="A1117" s="82">
        <v>2170202</v>
      </c>
      <c r="B1117" s="82" t="s">
        <v>1620</v>
      </c>
      <c r="C1117" s="83">
        <v>0</v>
      </c>
    </row>
    <row r="1118" ht="18.75" customHeight="1" spans="1:3">
      <c r="A1118" s="82">
        <v>2170203</v>
      </c>
      <c r="B1118" s="82" t="s">
        <v>1621</v>
      </c>
      <c r="C1118" s="83">
        <v>0</v>
      </c>
    </row>
    <row r="1119" ht="18.75" customHeight="1" spans="1:3">
      <c r="A1119" s="82">
        <v>2170204</v>
      </c>
      <c r="B1119" s="82" t="s">
        <v>1622</v>
      </c>
      <c r="C1119" s="83">
        <v>0</v>
      </c>
    </row>
    <row r="1120" ht="18.75" customHeight="1" spans="1:3">
      <c r="A1120" s="82">
        <v>2170205</v>
      </c>
      <c r="B1120" s="82" t="s">
        <v>1623</v>
      </c>
      <c r="C1120" s="83">
        <v>0</v>
      </c>
    </row>
    <row r="1121" ht="18.75" customHeight="1" spans="1:3">
      <c r="A1121" s="82">
        <v>2170206</v>
      </c>
      <c r="B1121" s="82" t="s">
        <v>1624</v>
      </c>
      <c r="C1121" s="83">
        <v>0</v>
      </c>
    </row>
    <row r="1122" ht="18.75" customHeight="1" spans="1:3">
      <c r="A1122" s="82">
        <v>2170207</v>
      </c>
      <c r="B1122" s="82" t="s">
        <v>1625</v>
      </c>
      <c r="C1122" s="83">
        <v>0</v>
      </c>
    </row>
    <row r="1123" ht="18.75" customHeight="1" spans="1:3">
      <c r="A1123" s="82">
        <v>2170208</v>
      </c>
      <c r="B1123" s="82" t="s">
        <v>1626</v>
      </c>
      <c r="C1123" s="83">
        <v>0</v>
      </c>
    </row>
    <row r="1124" ht="18.75" customHeight="1" spans="1:3">
      <c r="A1124" s="82">
        <v>2170299</v>
      </c>
      <c r="B1124" s="82" t="s">
        <v>1627</v>
      </c>
      <c r="C1124" s="83">
        <v>70</v>
      </c>
    </row>
    <row r="1125" ht="18.75" customHeight="1" spans="1:3">
      <c r="A1125" s="82">
        <v>21703</v>
      </c>
      <c r="B1125" s="116" t="s">
        <v>1628</v>
      </c>
      <c r="C1125" s="83">
        <f>SUM(C1126:C1130)</f>
        <v>545</v>
      </c>
    </row>
    <row r="1126" ht="18.75" customHeight="1" spans="1:3">
      <c r="A1126" s="82">
        <v>2170301</v>
      </c>
      <c r="B1126" s="82" t="s">
        <v>1629</v>
      </c>
      <c r="C1126" s="83">
        <v>0</v>
      </c>
    </row>
    <row r="1127" ht="18.75" customHeight="1" spans="1:3">
      <c r="A1127" s="82">
        <v>2170302</v>
      </c>
      <c r="B1127" s="82" t="s">
        <v>1630</v>
      </c>
      <c r="C1127" s="83">
        <v>0</v>
      </c>
    </row>
    <row r="1128" ht="18.75" customHeight="1" spans="1:3">
      <c r="A1128" s="82">
        <v>2170303</v>
      </c>
      <c r="B1128" s="82" t="s">
        <v>1631</v>
      </c>
      <c r="C1128" s="83">
        <v>0</v>
      </c>
    </row>
    <row r="1129" ht="18.75" customHeight="1" spans="1:3">
      <c r="A1129" s="82">
        <v>2170304</v>
      </c>
      <c r="B1129" s="82" t="s">
        <v>1632</v>
      </c>
      <c r="C1129" s="83">
        <v>0</v>
      </c>
    </row>
    <row r="1130" ht="18.75" customHeight="1" spans="1:3">
      <c r="A1130" s="82">
        <v>2170399</v>
      </c>
      <c r="B1130" s="82" t="s">
        <v>1633</v>
      </c>
      <c r="C1130" s="83">
        <v>545</v>
      </c>
    </row>
    <row r="1131" ht="18.75" customHeight="1" spans="1:3">
      <c r="A1131" s="82">
        <v>21704</v>
      </c>
      <c r="B1131" s="116" t="s">
        <v>1634</v>
      </c>
      <c r="C1131" s="83">
        <f>SUM(C1132:C1133)</f>
        <v>0</v>
      </c>
    </row>
    <row r="1132" ht="18.75" customHeight="1" spans="1:3">
      <c r="A1132" s="82">
        <v>2170401</v>
      </c>
      <c r="B1132" s="82" t="s">
        <v>1635</v>
      </c>
      <c r="C1132" s="83">
        <v>0</v>
      </c>
    </row>
    <row r="1133" ht="18.75" customHeight="1" spans="1:3">
      <c r="A1133" s="82">
        <v>2170499</v>
      </c>
      <c r="B1133" s="82" t="s">
        <v>1636</v>
      </c>
      <c r="C1133" s="83">
        <v>0</v>
      </c>
    </row>
    <row r="1134" ht="18.75" customHeight="1" spans="1:3">
      <c r="A1134" s="82">
        <v>21799</v>
      </c>
      <c r="B1134" s="116" t="s">
        <v>1637</v>
      </c>
      <c r="C1134" s="83">
        <f>SUM(C1135:C1136)</f>
        <v>50</v>
      </c>
    </row>
    <row r="1135" ht="18.75" customHeight="1" spans="1:3">
      <c r="A1135" s="82">
        <v>2179902</v>
      </c>
      <c r="B1135" s="82" t="s">
        <v>1638</v>
      </c>
      <c r="C1135" s="83">
        <v>0</v>
      </c>
    </row>
    <row r="1136" ht="18.75" customHeight="1" spans="1:3">
      <c r="A1136" s="82">
        <v>2179999</v>
      </c>
      <c r="B1136" s="82" t="s">
        <v>1639</v>
      </c>
      <c r="C1136" s="83">
        <v>50</v>
      </c>
    </row>
    <row r="1137" ht="18.75" customHeight="1" spans="1:3">
      <c r="A1137" s="82">
        <v>219</v>
      </c>
      <c r="B1137" s="116" t="s">
        <v>791</v>
      </c>
      <c r="C1137" s="83">
        <f>SUM(C1138:C1146)</f>
        <v>0</v>
      </c>
    </row>
    <row r="1138" ht="18.75" customHeight="1" spans="1:3">
      <c r="A1138" s="82">
        <v>21901</v>
      </c>
      <c r="B1138" s="116" t="s">
        <v>1640</v>
      </c>
      <c r="C1138" s="83">
        <v>0</v>
      </c>
    </row>
    <row r="1139" ht="18.75" customHeight="1" spans="1:3">
      <c r="A1139" s="82">
        <v>21902</v>
      </c>
      <c r="B1139" s="116" t="s">
        <v>1641</v>
      </c>
      <c r="C1139" s="83">
        <v>0</v>
      </c>
    </row>
    <row r="1140" ht="18.75" customHeight="1" spans="1:3">
      <c r="A1140" s="82">
        <v>21903</v>
      </c>
      <c r="B1140" s="116" t="s">
        <v>1642</v>
      </c>
      <c r="C1140" s="83">
        <v>0</v>
      </c>
    </row>
    <row r="1141" ht="18.75" customHeight="1" spans="1:3">
      <c r="A1141" s="82">
        <v>21904</v>
      </c>
      <c r="B1141" s="116" t="s">
        <v>1643</v>
      </c>
      <c r="C1141" s="83">
        <v>0</v>
      </c>
    </row>
    <row r="1142" ht="18.75" customHeight="1" spans="1:3">
      <c r="A1142" s="82">
        <v>21905</v>
      </c>
      <c r="B1142" s="116" t="s">
        <v>1644</v>
      </c>
      <c r="C1142" s="83">
        <v>0</v>
      </c>
    </row>
    <row r="1143" ht="18.75" customHeight="1" spans="1:3">
      <c r="A1143" s="82">
        <v>21906</v>
      </c>
      <c r="B1143" s="116" t="s">
        <v>1645</v>
      </c>
      <c r="C1143" s="83">
        <v>0</v>
      </c>
    </row>
    <row r="1144" ht="18.75" customHeight="1" spans="1:3">
      <c r="A1144" s="82">
        <v>21907</v>
      </c>
      <c r="B1144" s="116" t="s">
        <v>1646</v>
      </c>
      <c r="C1144" s="83">
        <v>0</v>
      </c>
    </row>
    <row r="1145" ht="18.75" customHeight="1" spans="1:3">
      <c r="A1145" s="82">
        <v>21908</v>
      </c>
      <c r="B1145" s="116" t="s">
        <v>1647</v>
      </c>
      <c r="C1145" s="83">
        <v>0</v>
      </c>
    </row>
    <row r="1146" ht="18.75" customHeight="1" spans="1:3">
      <c r="A1146" s="82">
        <v>21999</v>
      </c>
      <c r="B1146" s="116" t="s">
        <v>1648</v>
      </c>
      <c r="C1146" s="83">
        <v>0</v>
      </c>
    </row>
    <row r="1147" ht="18.75" customHeight="1" spans="1:3">
      <c r="A1147" s="82">
        <v>220</v>
      </c>
      <c r="B1147" s="116" t="s">
        <v>792</v>
      </c>
      <c r="C1147" s="83">
        <f>SUM(C1148,C1175,C1190)</f>
        <v>8051</v>
      </c>
    </row>
    <row r="1148" ht="18.75" customHeight="1" spans="1:3">
      <c r="A1148" s="82">
        <v>22001</v>
      </c>
      <c r="B1148" s="116" t="s">
        <v>1649</v>
      </c>
      <c r="C1148" s="83">
        <f>SUM(C1149:C1174)</f>
        <v>7896</v>
      </c>
    </row>
    <row r="1149" ht="18.75" customHeight="1" spans="1:3">
      <c r="A1149" s="82">
        <v>2200101</v>
      </c>
      <c r="B1149" s="82" t="s">
        <v>811</v>
      </c>
      <c r="C1149" s="83">
        <v>2235</v>
      </c>
    </row>
    <row r="1150" ht="18.75" customHeight="1" spans="1:3">
      <c r="A1150" s="82">
        <v>2200102</v>
      </c>
      <c r="B1150" s="82" t="s">
        <v>812</v>
      </c>
      <c r="C1150" s="83">
        <v>189</v>
      </c>
    </row>
    <row r="1151" ht="18.75" customHeight="1" spans="1:3">
      <c r="A1151" s="82">
        <v>2200103</v>
      </c>
      <c r="B1151" s="82" t="s">
        <v>813</v>
      </c>
      <c r="C1151" s="83">
        <v>0</v>
      </c>
    </row>
    <row r="1152" ht="18.75" customHeight="1" spans="1:3">
      <c r="A1152" s="82">
        <v>2200104</v>
      </c>
      <c r="B1152" s="82" t="s">
        <v>1650</v>
      </c>
      <c r="C1152" s="83">
        <v>746</v>
      </c>
    </row>
    <row r="1153" ht="18.75" customHeight="1" spans="1:3">
      <c r="A1153" s="82">
        <v>2200106</v>
      </c>
      <c r="B1153" s="82" t="s">
        <v>1651</v>
      </c>
      <c r="C1153" s="83">
        <v>1236</v>
      </c>
    </row>
    <row r="1154" ht="18.75" customHeight="1" spans="1:3">
      <c r="A1154" s="82">
        <v>2200107</v>
      </c>
      <c r="B1154" s="82" t="s">
        <v>1652</v>
      </c>
      <c r="C1154" s="83">
        <v>0</v>
      </c>
    </row>
    <row r="1155" ht="18.75" customHeight="1" spans="1:3">
      <c r="A1155" s="82">
        <v>2200108</v>
      </c>
      <c r="B1155" s="82" t="s">
        <v>1653</v>
      </c>
      <c r="C1155" s="83">
        <v>0</v>
      </c>
    </row>
    <row r="1156" ht="18.75" customHeight="1" spans="1:3">
      <c r="A1156" s="82">
        <v>2200109</v>
      </c>
      <c r="B1156" s="82" t="s">
        <v>1654</v>
      </c>
      <c r="C1156" s="83">
        <v>57</v>
      </c>
    </row>
    <row r="1157" ht="18.75" customHeight="1" spans="1:3">
      <c r="A1157" s="82">
        <v>2200112</v>
      </c>
      <c r="B1157" s="82" t="s">
        <v>1655</v>
      </c>
      <c r="C1157" s="83">
        <v>0</v>
      </c>
    </row>
    <row r="1158" ht="18.75" customHeight="1" spans="1:3">
      <c r="A1158" s="82">
        <v>2200113</v>
      </c>
      <c r="B1158" s="82" t="s">
        <v>1656</v>
      </c>
      <c r="C1158" s="83">
        <v>0</v>
      </c>
    </row>
    <row r="1159" ht="18.75" customHeight="1" spans="1:3">
      <c r="A1159" s="82">
        <v>2200114</v>
      </c>
      <c r="B1159" s="82" t="s">
        <v>1657</v>
      </c>
      <c r="C1159" s="83">
        <v>50</v>
      </c>
    </row>
    <row r="1160" ht="18.75" customHeight="1" spans="1:3">
      <c r="A1160" s="82">
        <v>2200115</v>
      </c>
      <c r="B1160" s="82" t="s">
        <v>1658</v>
      </c>
      <c r="C1160" s="83">
        <v>0</v>
      </c>
    </row>
    <row r="1161" ht="18.75" customHeight="1" spans="1:3">
      <c r="A1161" s="82">
        <v>2200116</v>
      </c>
      <c r="B1161" s="82" t="s">
        <v>1659</v>
      </c>
      <c r="C1161" s="83">
        <v>0</v>
      </c>
    </row>
    <row r="1162" ht="18.75" customHeight="1" spans="1:3">
      <c r="A1162" s="82">
        <v>2200119</v>
      </c>
      <c r="B1162" s="82" t="s">
        <v>1660</v>
      </c>
      <c r="C1162" s="83">
        <v>0</v>
      </c>
    </row>
    <row r="1163" ht="18.75" customHeight="1" spans="1:3">
      <c r="A1163" s="82">
        <v>2200120</v>
      </c>
      <c r="B1163" s="82" t="s">
        <v>1661</v>
      </c>
      <c r="C1163" s="83">
        <v>0</v>
      </c>
    </row>
    <row r="1164" ht="18.75" customHeight="1" spans="1:3">
      <c r="A1164" s="82">
        <v>2200121</v>
      </c>
      <c r="B1164" s="82" t="s">
        <v>1662</v>
      </c>
      <c r="C1164" s="83">
        <v>0</v>
      </c>
    </row>
    <row r="1165" ht="18.75" customHeight="1" spans="1:3">
      <c r="A1165" s="82">
        <v>2200122</v>
      </c>
      <c r="B1165" s="82" t="s">
        <v>1663</v>
      </c>
      <c r="C1165" s="83">
        <v>0</v>
      </c>
    </row>
    <row r="1166" ht="18.75" customHeight="1" spans="1:3">
      <c r="A1166" s="82">
        <v>2200123</v>
      </c>
      <c r="B1166" s="82" t="s">
        <v>1664</v>
      </c>
      <c r="C1166" s="83">
        <v>0</v>
      </c>
    </row>
    <row r="1167" ht="18.75" customHeight="1" spans="1:3">
      <c r="A1167" s="82">
        <v>2200124</v>
      </c>
      <c r="B1167" s="82" t="s">
        <v>1665</v>
      </c>
      <c r="C1167" s="83">
        <v>0</v>
      </c>
    </row>
    <row r="1168" ht="18.75" customHeight="1" spans="1:3">
      <c r="A1168" s="82">
        <v>2200125</v>
      </c>
      <c r="B1168" s="82" t="s">
        <v>1666</v>
      </c>
      <c r="C1168" s="83">
        <v>0</v>
      </c>
    </row>
    <row r="1169" ht="18.75" customHeight="1" spans="1:3">
      <c r="A1169" s="82">
        <v>2200126</v>
      </c>
      <c r="B1169" s="82" t="s">
        <v>1667</v>
      </c>
      <c r="C1169" s="83">
        <v>0</v>
      </c>
    </row>
    <row r="1170" ht="18.75" customHeight="1" spans="1:3">
      <c r="A1170" s="82">
        <v>2200127</v>
      </c>
      <c r="B1170" s="82" t="s">
        <v>1668</v>
      </c>
      <c r="C1170" s="83">
        <v>0</v>
      </c>
    </row>
    <row r="1171" ht="18.75" customHeight="1" spans="1:3">
      <c r="A1171" s="82">
        <v>2200128</v>
      </c>
      <c r="B1171" s="82" t="s">
        <v>1669</v>
      </c>
      <c r="C1171" s="83">
        <v>0</v>
      </c>
    </row>
    <row r="1172" ht="18.75" customHeight="1" spans="1:3">
      <c r="A1172" s="82">
        <v>2200129</v>
      </c>
      <c r="B1172" s="82" t="s">
        <v>1670</v>
      </c>
      <c r="C1172" s="83">
        <v>0</v>
      </c>
    </row>
    <row r="1173" ht="18.75" customHeight="1" spans="1:3">
      <c r="A1173" s="82">
        <v>2200150</v>
      </c>
      <c r="B1173" s="82" t="s">
        <v>820</v>
      </c>
      <c r="C1173" s="83">
        <v>0</v>
      </c>
    </row>
    <row r="1174" ht="18.75" customHeight="1" spans="1:3">
      <c r="A1174" s="82">
        <v>2200199</v>
      </c>
      <c r="B1174" s="82" t="s">
        <v>1671</v>
      </c>
      <c r="C1174" s="83">
        <v>3383</v>
      </c>
    </row>
    <row r="1175" ht="18.75" customHeight="1" spans="1:3">
      <c r="A1175" s="82">
        <v>22005</v>
      </c>
      <c r="B1175" s="116" t="s">
        <v>1672</v>
      </c>
      <c r="C1175" s="83">
        <f>SUM(C1176:C1189)</f>
        <v>135</v>
      </c>
    </row>
    <row r="1176" ht="18.75" customHeight="1" spans="1:3">
      <c r="A1176" s="82">
        <v>2200501</v>
      </c>
      <c r="B1176" s="82" t="s">
        <v>811</v>
      </c>
      <c r="C1176" s="83">
        <v>0</v>
      </c>
    </row>
    <row r="1177" ht="18.75" customHeight="1" spans="1:3">
      <c r="A1177" s="82">
        <v>2200502</v>
      </c>
      <c r="B1177" s="82" t="s">
        <v>812</v>
      </c>
      <c r="C1177" s="83">
        <v>0</v>
      </c>
    </row>
    <row r="1178" ht="18.75" customHeight="1" spans="1:3">
      <c r="A1178" s="82">
        <v>2200503</v>
      </c>
      <c r="B1178" s="82" t="s">
        <v>813</v>
      </c>
      <c r="C1178" s="83">
        <v>0</v>
      </c>
    </row>
    <row r="1179" ht="18.75" customHeight="1" spans="1:3">
      <c r="A1179" s="82">
        <v>2200504</v>
      </c>
      <c r="B1179" s="82" t="s">
        <v>1673</v>
      </c>
      <c r="C1179" s="83">
        <v>0</v>
      </c>
    </row>
    <row r="1180" ht="18.75" customHeight="1" spans="1:3">
      <c r="A1180" s="82">
        <v>2200506</v>
      </c>
      <c r="B1180" s="82" t="s">
        <v>1674</v>
      </c>
      <c r="C1180" s="83">
        <v>0</v>
      </c>
    </row>
    <row r="1181" ht="18.75" customHeight="1" spans="1:3">
      <c r="A1181" s="82">
        <v>2200507</v>
      </c>
      <c r="B1181" s="82" t="s">
        <v>1675</v>
      </c>
      <c r="C1181" s="83">
        <v>0</v>
      </c>
    </row>
    <row r="1182" ht="18.75" customHeight="1" spans="1:3">
      <c r="A1182" s="82">
        <v>2200508</v>
      </c>
      <c r="B1182" s="82" t="s">
        <v>1676</v>
      </c>
      <c r="C1182" s="83">
        <v>0</v>
      </c>
    </row>
    <row r="1183" ht="18.75" customHeight="1" spans="1:3">
      <c r="A1183" s="82">
        <v>2200509</v>
      </c>
      <c r="B1183" s="82" t="s">
        <v>1677</v>
      </c>
      <c r="C1183" s="83">
        <v>0</v>
      </c>
    </row>
    <row r="1184" ht="18.75" customHeight="1" spans="1:3">
      <c r="A1184" s="82">
        <v>2200510</v>
      </c>
      <c r="B1184" s="82" t="s">
        <v>1678</v>
      </c>
      <c r="C1184" s="83">
        <v>0</v>
      </c>
    </row>
    <row r="1185" ht="18.75" customHeight="1" spans="1:3">
      <c r="A1185" s="82">
        <v>2200511</v>
      </c>
      <c r="B1185" s="82" t="s">
        <v>1679</v>
      </c>
      <c r="C1185" s="83">
        <v>0</v>
      </c>
    </row>
    <row r="1186" ht="18.75" customHeight="1" spans="1:3">
      <c r="A1186" s="82">
        <v>2200512</v>
      </c>
      <c r="B1186" s="82" t="s">
        <v>1680</v>
      </c>
      <c r="C1186" s="83">
        <v>0</v>
      </c>
    </row>
    <row r="1187" ht="18.75" customHeight="1" spans="1:3">
      <c r="A1187" s="82">
        <v>2200513</v>
      </c>
      <c r="B1187" s="82" t="s">
        <v>1681</v>
      </c>
      <c r="C1187" s="83">
        <v>0</v>
      </c>
    </row>
    <row r="1188" ht="18.75" customHeight="1" spans="1:3">
      <c r="A1188" s="82">
        <v>2200514</v>
      </c>
      <c r="B1188" s="82" t="s">
        <v>1682</v>
      </c>
      <c r="C1188" s="83">
        <v>0</v>
      </c>
    </row>
    <row r="1189" ht="18.75" customHeight="1" spans="1:3">
      <c r="A1189" s="82">
        <v>2200599</v>
      </c>
      <c r="B1189" s="82" t="s">
        <v>1683</v>
      </c>
      <c r="C1189" s="83">
        <v>135</v>
      </c>
    </row>
    <row r="1190" ht="18.75" customHeight="1" spans="1:3">
      <c r="A1190" s="82">
        <v>22099</v>
      </c>
      <c r="B1190" s="116" t="s">
        <v>1684</v>
      </c>
      <c r="C1190" s="83">
        <f>C1191</f>
        <v>20</v>
      </c>
    </row>
    <row r="1191" ht="18.75" customHeight="1" spans="1:3">
      <c r="A1191" s="82">
        <v>2209999</v>
      </c>
      <c r="B1191" s="82" t="s">
        <v>1685</v>
      </c>
      <c r="C1191" s="83">
        <v>20</v>
      </c>
    </row>
    <row r="1192" ht="18.75" customHeight="1" spans="1:3">
      <c r="A1192" s="82">
        <v>221</v>
      </c>
      <c r="B1192" s="116" t="s">
        <v>793</v>
      </c>
      <c r="C1192" s="83">
        <f>SUM(C1193,C1204,C1208)</f>
        <v>4618</v>
      </c>
    </row>
    <row r="1193" ht="18.75" customHeight="1" spans="1:3">
      <c r="A1193" s="82">
        <v>22101</v>
      </c>
      <c r="B1193" s="116" t="s">
        <v>1686</v>
      </c>
      <c r="C1193" s="83">
        <f>SUM(C1194:C1203)</f>
        <v>4396</v>
      </c>
    </row>
    <row r="1194" ht="18.75" customHeight="1" spans="1:3">
      <c r="A1194" s="82">
        <v>2210101</v>
      </c>
      <c r="B1194" s="82" t="s">
        <v>1687</v>
      </c>
      <c r="C1194" s="83">
        <v>0</v>
      </c>
    </row>
    <row r="1195" ht="18.75" customHeight="1" spans="1:3">
      <c r="A1195" s="82">
        <v>2210102</v>
      </c>
      <c r="B1195" s="82" t="s">
        <v>1688</v>
      </c>
      <c r="C1195" s="83">
        <v>0</v>
      </c>
    </row>
    <row r="1196" ht="18.75" customHeight="1" spans="1:3">
      <c r="A1196" s="82">
        <v>2210103</v>
      </c>
      <c r="B1196" s="82" t="s">
        <v>1689</v>
      </c>
      <c r="C1196" s="83">
        <v>562</v>
      </c>
    </row>
    <row r="1197" ht="18.75" customHeight="1" spans="1:3">
      <c r="A1197" s="82">
        <v>2210104</v>
      </c>
      <c r="B1197" s="82" t="s">
        <v>1690</v>
      </c>
      <c r="C1197" s="83">
        <v>0</v>
      </c>
    </row>
    <row r="1198" ht="18.75" customHeight="1" spans="1:3">
      <c r="A1198" s="82">
        <v>2210105</v>
      </c>
      <c r="B1198" s="82" t="s">
        <v>1691</v>
      </c>
      <c r="C1198" s="83">
        <v>175</v>
      </c>
    </row>
    <row r="1199" ht="18.75" customHeight="1" spans="1:3">
      <c r="A1199" s="82">
        <v>2210106</v>
      </c>
      <c r="B1199" s="82" t="s">
        <v>1692</v>
      </c>
      <c r="C1199" s="83">
        <v>0</v>
      </c>
    </row>
    <row r="1200" ht="18.75" customHeight="1" spans="1:3">
      <c r="A1200" s="82">
        <v>2210107</v>
      </c>
      <c r="B1200" s="82" t="s">
        <v>1693</v>
      </c>
      <c r="C1200" s="83">
        <v>0</v>
      </c>
    </row>
    <row r="1201" ht="18.75" customHeight="1" spans="1:3">
      <c r="A1201" s="82">
        <v>2210108</v>
      </c>
      <c r="B1201" s="82" t="s">
        <v>1694</v>
      </c>
      <c r="C1201" s="83">
        <v>3432</v>
      </c>
    </row>
    <row r="1202" ht="18.75" customHeight="1" spans="1:3">
      <c r="A1202" s="82">
        <v>2210109</v>
      </c>
      <c r="B1202" s="82" t="s">
        <v>1695</v>
      </c>
      <c r="C1202" s="83">
        <v>0</v>
      </c>
    </row>
    <row r="1203" ht="18.75" customHeight="1" spans="1:3">
      <c r="A1203" s="82">
        <v>2210199</v>
      </c>
      <c r="B1203" s="82" t="s">
        <v>1696</v>
      </c>
      <c r="C1203" s="83">
        <v>227</v>
      </c>
    </row>
    <row r="1204" ht="18.75" customHeight="1" spans="1:3">
      <c r="A1204" s="82">
        <v>22102</v>
      </c>
      <c r="B1204" s="116" t="s">
        <v>1697</v>
      </c>
      <c r="C1204" s="83">
        <f>SUM(C1205:C1207)</f>
        <v>222</v>
      </c>
    </row>
    <row r="1205" ht="18.75" customHeight="1" spans="1:3">
      <c r="A1205" s="82">
        <v>2210201</v>
      </c>
      <c r="B1205" s="82" t="s">
        <v>1698</v>
      </c>
      <c r="C1205" s="83">
        <v>222</v>
      </c>
    </row>
    <row r="1206" ht="18.75" customHeight="1" spans="1:3">
      <c r="A1206" s="82">
        <v>2210202</v>
      </c>
      <c r="B1206" s="82" t="s">
        <v>1699</v>
      </c>
      <c r="C1206" s="83">
        <v>0</v>
      </c>
    </row>
    <row r="1207" ht="18.75" customHeight="1" spans="1:3">
      <c r="A1207" s="82">
        <v>2210203</v>
      </c>
      <c r="B1207" s="82" t="s">
        <v>1700</v>
      </c>
      <c r="C1207" s="83">
        <v>0</v>
      </c>
    </row>
    <row r="1208" ht="18.75" customHeight="1" spans="1:3">
      <c r="A1208" s="82">
        <v>22103</v>
      </c>
      <c r="B1208" s="116" t="s">
        <v>1701</v>
      </c>
      <c r="C1208" s="83">
        <f>SUM(C1209:C1211)</f>
        <v>0</v>
      </c>
    </row>
    <row r="1209" ht="18.75" customHeight="1" spans="1:3">
      <c r="A1209" s="82">
        <v>2210301</v>
      </c>
      <c r="B1209" s="82" t="s">
        <v>1702</v>
      </c>
      <c r="C1209" s="83">
        <v>0</v>
      </c>
    </row>
    <row r="1210" ht="18.75" customHeight="1" spans="1:3">
      <c r="A1210" s="82">
        <v>2210302</v>
      </c>
      <c r="B1210" s="82" t="s">
        <v>1703</v>
      </c>
      <c r="C1210" s="83">
        <v>0</v>
      </c>
    </row>
    <row r="1211" ht="18.75" customHeight="1" spans="1:3">
      <c r="A1211" s="82">
        <v>2210399</v>
      </c>
      <c r="B1211" s="82" t="s">
        <v>1704</v>
      </c>
      <c r="C1211" s="83">
        <v>0</v>
      </c>
    </row>
    <row r="1212" ht="18.75" customHeight="1" spans="1:3">
      <c r="A1212" s="82">
        <v>222</v>
      </c>
      <c r="B1212" s="116" t="s">
        <v>794</v>
      </c>
      <c r="C1212" s="83">
        <f>SUM(C1213,C1231,C1237,C1243)</f>
        <v>2725</v>
      </c>
    </row>
    <row r="1213" ht="18.75" customHeight="1" spans="1:3">
      <c r="A1213" s="82">
        <v>22201</v>
      </c>
      <c r="B1213" s="116" t="s">
        <v>1705</v>
      </c>
      <c r="C1213" s="83">
        <f>SUM(C1214:C1230)</f>
        <v>2718</v>
      </c>
    </row>
    <row r="1214" ht="18.75" customHeight="1" spans="1:3">
      <c r="A1214" s="82">
        <v>2220101</v>
      </c>
      <c r="B1214" s="82" t="s">
        <v>811</v>
      </c>
      <c r="C1214" s="83">
        <v>0</v>
      </c>
    </row>
    <row r="1215" ht="18.75" customHeight="1" spans="1:3">
      <c r="A1215" s="82">
        <v>2220102</v>
      </c>
      <c r="B1215" s="82" t="s">
        <v>812</v>
      </c>
      <c r="C1215" s="83">
        <v>0</v>
      </c>
    </row>
    <row r="1216" ht="18.75" customHeight="1" spans="1:3">
      <c r="A1216" s="82">
        <v>2220103</v>
      </c>
      <c r="B1216" s="82" t="s">
        <v>813</v>
      </c>
      <c r="C1216" s="83">
        <v>0</v>
      </c>
    </row>
    <row r="1217" ht="18.75" customHeight="1" spans="1:3">
      <c r="A1217" s="82">
        <v>2220104</v>
      </c>
      <c r="B1217" s="82" t="s">
        <v>1706</v>
      </c>
      <c r="C1217" s="83">
        <v>0</v>
      </c>
    </row>
    <row r="1218" ht="18.75" customHeight="1" spans="1:3">
      <c r="A1218" s="82">
        <v>2220105</v>
      </c>
      <c r="B1218" s="82" t="s">
        <v>1707</v>
      </c>
      <c r="C1218" s="83">
        <v>0</v>
      </c>
    </row>
    <row r="1219" ht="18.75" customHeight="1" spans="1:3">
      <c r="A1219" s="82">
        <v>2220106</v>
      </c>
      <c r="B1219" s="82" t="s">
        <v>1708</v>
      </c>
      <c r="C1219" s="83">
        <v>20</v>
      </c>
    </row>
    <row r="1220" ht="18.75" customHeight="1" spans="1:3">
      <c r="A1220" s="82">
        <v>2220107</v>
      </c>
      <c r="B1220" s="82" t="s">
        <v>1709</v>
      </c>
      <c r="C1220" s="83">
        <v>0</v>
      </c>
    </row>
    <row r="1221" ht="18.75" customHeight="1" spans="1:3">
      <c r="A1221" s="82">
        <v>2220112</v>
      </c>
      <c r="B1221" s="82" t="s">
        <v>1710</v>
      </c>
      <c r="C1221" s="83">
        <v>0</v>
      </c>
    </row>
    <row r="1222" ht="18.75" customHeight="1" spans="1:3">
      <c r="A1222" s="82">
        <v>2220113</v>
      </c>
      <c r="B1222" s="82" t="s">
        <v>1711</v>
      </c>
      <c r="C1222" s="83">
        <v>0</v>
      </c>
    </row>
    <row r="1223" ht="18.75" customHeight="1" spans="1:3">
      <c r="A1223" s="82">
        <v>2220114</v>
      </c>
      <c r="B1223" s="82" t="s">
        <v>1712</v>
      </c>
      <c r="C1223" s="83">
        <v>0</v>
      </c>
    </row>
    <row r="1224" ht="18.75" customHeight="1" spans="1:3">
      <c r="A1224" s="82">
        <v>2220115</v>
      </c>
      <c r="B1224" s="82" t="s">
        <v>1713</v>
      </c>
      <c r="C1224" s="83">
        <v>194</v>
      </c>
    </row>
    <row r="1225" ht="18.75" customHeight="1" spans="1:3">
      <c r="A1225" s="82">
        <v>2220118</v>
      </c>
      <c r="B1225" s="82" t="s">
        <v>1714</v>
      </c>
      <c r="C1225" s="83">
        <v>0</v>
      </c>
    </row>
    <row r="1226" ht="18.75" customHeight="1" spans="1:3">
      <c r="A1226" s="82">
        <v>2220119</v>
      </c>
      <c r="B1226" s="82" t="s">
        <v>1715</v>
      </c>
      <c r="C1226" s="83">
        <v>0</v>
      </c>
    </row>
    <row r="1227" ht="18.75" customHeight="1" spans="1:3">
      <c r="A1227" s="82">
        <v>2220120</v>
      </c>
      <c r="B1227" s="82" t="s">
        <v>1716</v>
      </c>
      <c r="C1227" s="83">
        <v>0</v>
      </c>
    </row>
    <row r="1228" ht="18.75" customHeight="1" spans="1:3">
      <c r="A1228" s="82">
        <v>2220121</v>
      </c>
      <c r="B1228" s="82" t="s">
        <v>1717</v>
      </c>
      <c r="C1228" s="83">
        <v>0</v>
      </c>
    </row>
    <row r="1229" ht="18.75" customHeight="1" spans="1:3">
      <c r="A1229" s="82">
        <v>2220150</v>
      </c>
      <c r="B1229" s="82" t="s">
        <v>820</v>
      </c>
      <c r="C1229" s="83">
        <v>0</v>
      </c>
    </row>
    <row r="1230" ht="18.75" customHeight="1" spans="1:3">
      <c r="A1230" s="82">
        <v>2220199</v>
      </c>
      <c r="B1230" s="82" t="s">
        <v>1718</v>
      </c>
      <c r="C1230" s="83">
        <v>2504</v>
      </c>
    </row>
    <row r="1231" ht="18.75" customHeight="1" spans="1:3">
      <c r="A1231" s="82">
        <v>22203</v>
      </c>
      <c r="B1231" s="116" t="s">
        <v>1719</v>
      </c>
      <c r="C1231" s="83">
        <f>SUM(C1232:C1236)</f>
        <v>0</v>
      </c>
    </row>
    <row r="1232" ht="18.75" customHeight="1" spans="1:3">
      <c r="A1232" s="82">
        <v>2220301</v>
      </c>
      <c r="B1232" s="82" t="s">
        <v>1720</v>
      </c>
      <c r="C1232" s="83">
        <v>0</v>
      </c>
    </row>
    <row r="1233" ht="18.75" customHeight="1" spans="1:3">
      <c r="A1233" s="82">
        <v>2220303</v>
      </c>
      <c r="B1233" s="82" t="s">
        <v>1721</v>
      </c>
      <c r="C1233" s="83">
        <v>0</v>
      </c>
    </row>
    <row r="1234" ht="18.75" customHeight="1" spans="1:3">
      <c r="A1234" s="82">
        <v>2220304</v>
      </c>
      <c r="B1234" s="82" t="s">
        <v>1722</v>
      </c>
      <c r="C1234" s="83">
        <v>0</v>
      </c>
    </row>
    <row r="1235" ht="18.75" customHeight="1" spans="1:3">
      <c r="A1235" s="82">
        <v>2220305</v>
      </c>
      <c r="B1235" s="82" t="s">
        <v>1723</v>
      </c>
      <c r="C1235" s="83">
        <v>0</v>
      </c>
    </row>
    <row r="1236" ht="18.75" customHeight="1" spans="1:3">
      <c r="A1236" s="82">
        <v>2220399</v>
      </c>
      <c r="B1236" s="82" t="s">
        <v>1724</v>
      </c>
      <c r="C1236" s="83">
        <v>0</v>
      </c>
    </row>
    <row r="1237" ht="18.75" customHeight="1" spans="1:3">
      <c r="A1237" s="82">
        <v>22204</v>
      </c>
      <c r="B1237" s="116" t="s">
        <v>1725</v>
      </c>
      <c r="C1237" s="83">
        <f>SUM(C1238:C1242)</f>
        <v>0</v>
      </c>
    </row>
    <row r="1238" ht="18.75" customHeight="1" spans="1:3">
      <c r="A1238" s="82">
        <v>2220401</v>
      </c>
      <c r="B1238" s="82" t="s">
        <v>1726</v>
      </c>
      <c r="C1238" s="83">
        <v>0</v>
      </c>
    </row>
    <row r="1239" ht="18.75" customHeight="1" spans="1:3">
      <c r="A1239" s="82">
        <v>2220402</v>
      </c>
      <c r="B1239" s="82" t="s">
        <v>1727</v>
      </c>
      <c r="C1239" s="83">
        <v>0</v>
      </c>
    </row>
    <row r="1240" ht="18.75" customHeight="1" spans="1:3">
      <c r="A1240" s="82">
        <v>2220403</v>
      </c>
      <c r="B1240" s="82" t="s">
        <v>1728</v>
      </c>
      <c r="C1240" s="83">
        <v>0</v>
      </c>
    </row>
    <row r="1241" ht="18.75" customHeight="1" spans="1:3">
      <c r="A1241" s="82">
        <v>2220404</v>
      </c>
      <c r="B1241" s="82" t="s">
        <v>1729</v>
      </c>
      <c r="C1241" s="83">
        <v>0</v>
      </c>
    </row>
    <row r="1242" ht="18.75" customHeight="1" spans="1:3">
      <c r="A1242" s="82">
        <v>2220499</v>
      </c>
      <c r="B1242" s="82" t="s">
        <v>1730</v>
      </c>
      <c r="C1242" s="83">
        <v>0</v>
      </c>
    </row>
    <row r="1243" ht="18.75" customHeight="1" spans="1:3">
      <c r="A1243" s="82">
        <v>22205</v>
      </c>
      <c r="B1243" s="116" t="s">
        <v>1731</v>
      </c>
      <c r="C1243" s="83">
        <f>SUM(C1244:C1255)</f>
        <v>7</v>
      </c>
    </row>
    <row r="1244" ht="18.75" customHeight="1" spans="1:3">
      <c r="A1244" s="82">
        <v>2220501</v>
      </c>
      <c r="B1244" s="82" t="s">
        <v>1732</v>
      </c>
      <c r="C1244" s="83">
        <v>0</v>
      </c>
    </row>
    <row r="1245" ht="18.75" customHeight="1" spans="1:3">
      <c r="A1245" s="82">
        <v>2220502</v>
      </c>
      <c r="B1245" s="82" t="s">
        <v>1733</v>
      </c>
      <c r="C1245" s="83">
        <v>0</v>
      </c>
    </row>
    <row r="1246" ht="18.75" customHeight="1" spans="1:3">
      <c r="A1246" s="82">
        <v>2220503</v>
      </c>
      <c r="B1246" s="82" t="s">
        <v>1734</v>
      </c>
      <c r="C1246" s="83">
        <v>7</v>
      </c>
    </row>
    <row r="1247" ht="18.75" customHeight="1" spans="1:3">
      <c r="A1247" s="82">
        <v>2220504</v>
      </c>
      <c r="B1247" s="82" t="s">
        <v>1735</v>
      </c>
      <c r="C1247" s="83">
        <v>0</v>
      </c>
    </row>
    <row r="1248" ht="18.75" customHeight="1" spans="1:3">
      <c r="A1248" s="82">
        <v>2220505</v>
      </c>
      <c r="B1248" s="82" t="s">
        <v>1736</v>
      </c>
      <c r="C1248" s="83">
        <v>0</v>
      </c>
    </row>
    <row r="1249" ht="18.75" customHeight="1" spans="1:3">
      <c r="A1249" s="82">
        <v>2220506</v>
      </c>
      <c r="B1249" s="82" t="s">
        <v>1737</v>
      </c>
      <c r="C1249" s="83">
        <v>0</v>
      </c>
    </row>
    <row r="1250" ht="18.75" customHeight="1" spans="1:3">
      <c r="A1250" s="82">
        <v>2220507</v>
      </c>
      <c r="B1250" s="82" t="s">
        <v>1738</v>
      </c>
      <c r="C1250" s="83">
        <v>0</v>
      </c>
    </row>
    <row r="1251" ht="18.75" customHeight="1" spans="1:3">
      <c r="A1251" s="82">
        <v>2220508</v>
      </c>
      <c r="B1251" s="82" t="s">
        <v>1739</v>
      </c>
      <c r="C1251" s="83">
        <v>0</v>
      </c>
    </row>
    <row r="1252" ht="18.75" customHeight="1" spans="1:3">
      <c r="A1252" s="82">
        <v>2220509</v>
      </c>
      <c r="B1252" s="82" t="s">
        <v>1740</v>
      </c>
      <c r="C1252" s="83">
        <v>0</v>
      </c>
    </row>
    <row r="1253" ht="18.75" customHeight="1" spans="1:3">
      <c r="A1253" s="82">
        <v>2220510</v>
      </c>
      <c r="B1253" s="82" t="s">
        <v>1741</v>
      </c>
      <c r="C1253" s="83">
        <v>0</v>
      </c>
    </row>
    <row r="1254" ht="18.75" customHeight="1" spans="1:3">
      <c r="A1254" s="82">
        <v>2220511</v>
      </c>
      <c r="B1254" s="82" t="s">
        <v>1742</v>
      </c>
      <c r="C1254" s="83">
        <v>0</v>
      </c>
    </row>
    <row r="1255" ht="18.75" customHeight="1" spans="1:3">
      <c r="A1255" s="82">
        <v>2220599</v>
      </c>
      <c r="B1255" s="82" t="s">
        <v>1743</v>
      </c>
      <c r="C1255" s="83">
        <v>0</v>
      </c>
    </row>
    <row r="1256" ht="18.75" customHeight="1" spans="1:3">
      <c r="A1256" s="82">
        <v>224</v>
      </c>
      <c r="B1256" s="116" t="s">
        <v>795</v>
      </c>
      <c r="C1256" s="83">
        <f>SUM(C1257,C1269,C1275,C1281,C1289,C1302,C1306,C1310)</f>
        <v>3220</v>
      </c>
    </row>
    <row r="1257" ht="18.75" customHeight="1" spans="1:3">
      <c r="A1257" s="82">
        <v>22401</v>
      </c>
      <c r="B1257" s="116" t="s">
        <v>1744</v>
      </c>
      <c r="C1257" s="83">
        <f>SUM(C1258:C1268)</f>
        <v>1243</v>
      </c>
    </row>
    <row r="1258" ht="18.75" customHeight="1" spans="1:3">
      <c r="A1258" s="82">
        <v>2240101</v>
      </c>
      <c r="B1258" s="82" t="s">
        <v>811</v>
      </c>
      <c r="C1258" s="83">
        <v>1051</v>
      </c>
    </row>
    <row r="1259" ht="18.75" customHeight="1" spans="1:3">
      <c r="A1259" s="82">
        <v>2240102</v>
      </c>
      <c r="B1259" s="82" t="s">
        <v>812</v>
      </c>
      <c r="C1259" s="83">
        <v>0</v>
      </c>
    </row>
    <row r="1260" ht="18.75" customHeight="1" spans="1:3">
      <c r="A1260" s="82">
        <v>2240103</v>
      </c>
      <c r="B1260" s="82" t="s">
        <v>813</v>
      </c>
      <c r="C1260" s="83">
        <v>0</v>
      </c>
    </row>
    <row r="1261" ht="18.75" customHeight="1" spans="1:3">
      <c r="A1261" s="82">
        <v>2240104</v>
      </c>
      <c r="B1261" s="82" t="s">
        <v>1745</v>
      </c>
      <c r="C1261" s="83">
        <v>0</v>
      </c>
    </row>
    <row r="1262" ht="18.75" customHeight="1" spans="1:3">
      <c r="A1262" s="82">
        <v>2240105</v>
      </c>
      <c r="B1262" s="82" t="s">
        <v>1746</v>
      </c>
      <c r="C1262" s="83">
        <v>0</v>
      </c>
    </row>
    <row r="1263" ht="18.75" customHeight="1" spans="1:3">
      <c r="A1263" s="82">
        <v>2240106</v>
      </c>
      <c r="B1263" s="82" t="s">
        <v>1747</v>
      </c>
      <c r="C1263" s="83">
        <v>0</v>
      </c>
    </row>
    <row r="1264" ht="18.75" customHeight="1" spans="1:3">
      <c r="A1264" s="82">
        <v>2240107</v>
      </c>
      <c r="B1264" s="82" t="s">
        <v>1748</v>
      </c>
      <c r="C1264" s="83">
        <v>0</v>
      </c>
    </row>
    <row r="1265" ht="18.75" customHeight="1" spans="1:3">
      <c r="A1265" s="82">
        <v>2240108</v>
      </c>
      <c r="B1265" s="82" t="s">
        <v>1749</v>
      </c>
      <c r="C1265" s="83">
        <v>0</v>
      </c>
    </row>
    <row r="1266" ht="18.75" customHeight="1" spans="1:3">
      <c r="A1266" s="82">
        <v>2240109</v>
      </c>
      <c r="B1266" s="82" t="s">
        <v>1750</v>
      </c>
      <c r="C1266" s="83">
        <v>0</v>
      </c>
    </row>
    <row r="1267" ht="18.75" customHeight="1" spans="1:3">
      <c r="A1267" s="82">
        <v>2240150</v>
      </c>
      <c r="B1267" s="82" t="s">
        <v>820</v>
      </c>
      <c r="C1267" s="83">
        <v>0</v>
      </c>
    </row>
    <row r="1268" ht="18.75" customHeight="1" spans="1:3">
      <c r="A1268" s="82">
        <v>2240199</v>
      </c>
      <c r="B1268" s="82" t="s">
        <v>1751</v>
      </c>
      <c r="C1268" s="83">
        <v>192</v>
      </c>
    </row>
    <row r="1269" ht="18.75" customHeight="1" spans="1:3">
      <c r="A1269" s="82">
        <v>22402</v>
      </c>
      <c r="B1269" s="116" t="s">
        <v>1752</v>
      </c>
      <c r="C1269" s="83">
        <f>SUM(C1270:C1274)</f>
        <v>1050</v>
      </c>
    </row>
    <row r="1270" ht="18.75" customHeight="1" spans="1:3">
      <c r="A1270" s="82">
        <v>2240201</v>
      </c>
      <c r="B1270" s="82" t="s">
        <v>811</v>
      </c>
      <c r="C1270" s="83">
        <v>0</v>
      </c>
    </row>
    <row r="1271" ht="18.75" customHeight="1" spans="1:3">
      <c r="A1271" s="82">
        <v>2240202</v>
      </c>
      <c r="B1271" s="82" t="s">
        <v>812</v>
      </c>
      <c r="C1271" s="83">
        <v>0</v>
      </c>
    </row>
    <row r="1272" ht="18.75" customHeight="1" spans="1:3">
      <c r="A1272" s="82">
        <v>2240203</v>
      </c>
      <c r="B1272" s="82" t="s">
        <v>813</v>
      </c>
      <c r="C1272" s="83">
        <v>0</v>
      </c>
    </row>
    <row r="1273" ht="18.75" customHeight="1" spans="1:3">
      <c r="A1273" s="82">
        <v>2240204</v>
      </c>
      <c r="B1273" s="82" t="s">
        <v>1753</v>
      </c>
      <c r="C1273" s="83">
        <v>1015</v>
      </c>
    </row>
    <row r="1274" ht="18.75" customHeight="1" spans="1:3">
      <c r="A1274" s="82">
        <v>2240299</v>
      </c>
      <c r="B1274" s="82" t="s">
        <v>1754</v>
      </c>
      <c r="C1274" s="83">
        <v>35</v>
      </c>
    </row>
    <row r="1275" ht="18.75" customHeight="1" spans="1:3">
      <c r="A1275" s="82">
        <v>22403</v>
      </c>
      <c r="B1275" s="116" t="s">
        <v>1755</v>
      </c>
      <c r="C1275" s="83">
        <f>SUM(C1276:C1280)</f>
        <v>35</v>
      </c>
    </row>
    <row r="1276" ht="18.75" customHeight="1" spans="1:3">
      <c r="A1276" s="82">
        <v>2240301</v>
      </c>
      <c r="B1276" s="82" t="s">
        <v>811</v>
      </c>
      <c r="C1276" s="83">
        <v>0</v>
      </c>
    </row>
    <row r="1277" ht="18.75" customHeight="1" spans="1:3">
      <c r="A1277" s="82">
        <v>2240302</v>
      </c>
      <c r="B1277" s="82" t="s">
        <v>812</v>
      </c>
      <c r="C1277" s="83">
        <v>0</v>
      </c>
    </row>
    <row r="1278" ht="18.75" customHeight="1" spans="1:3">
      <c r="A1278" s="82">
        <v>2240303</v>
      </c>
      <c r="B1278" s="82" t="s">
        <v>813</v>
      </c>
      <c r="C1278" s="83">
        <v>0</v>
      </c>
    </row>
    <row r="1279" ht="18.75" customHeight="1" spans="1:3">
      <c r="A1279" s="82">
        <v>2240304</v>
      </c>
      <c r="B1279" s="82" t="s">
        <v>1756</v>
      </c>
      <c r="C1279" s="83">
        <v>35</v>
      </c>
    </row>
    <row r="1280" ht="18.75" customHeight="1" spans="1:3">
      <c r="A1280" s="82">
        <v>2240399</v>
      </c>
      <c r="B1280" s="82" t="s">
        <v>1757</v>
      </c>
      <c r="C1280" s="83">
        <v>0</v>
      </c>
    </row>
    <row r="1281" ht="18.75" customHeight="1" spans="1:3">
      <c r="A1281" s="82">
        <v>22404</v>
      </c>
      <c r="B1281" s="116" t="s">
        <v>1758</v>
      </c>
      <c r="C1281" s="83">
        <f>SUM(C1282:C1288)</f>
        <v>0</v>
      </c>
    </row>
    <row r="1282" ht="18.75" customHeight="1" spans="1:3">
      <c r="A1282" s="82">
        <v>2240401</v>
      </c>
      <c r="B1282" s="82" t="s">
        <v>811</v>
      </c>
      <c r="C1282" s="83">
        <v>0</v>
      </c>
    </row>
    <row r="1283" ht="18.75" customHeight="1" spans="1:3">
      <c r="A1283" s="82">
        <v>2240402</v>
      </c>
      <c r="B1283" s="82" t="s">
        <v>812</v>
      </c>
      <c r="C1283" s="83">
        <v>0</v>
      </c>
    </row>
    <row r="1284" ht="18.75" customHeight="1" spans="1:3">
      <c r="A1284" s="82">
        <v>2240403</v>
      </c>
      <c r="B1284" s="82" t="s">
        <v>813</v>
      </c>
      <c r="C1284" s="83">
        <v>0</v>
      </c>
    </row>
    <row r="1285" ht="18.75" customHeight="1" spans="1:3">
      <c r="A1285" s="82">
        <v>2240404</v>
      </c>
      <c r="B1285" s="82" t="s">
        <v>1759</v>
      </c>
      <c r="C1285" s="83">
        <v>0</v>
      </c>
    </row>
    <row r="1286" ht="18.75" customHeight="1" spans="1:3">
      <c r="A1286" s="82">
        <v>2240405</v>
      </c>
      <c r="B1286" s="82" t="s">
        <v>1760</v>
      </c>
      <c r="C1286" s="83">
        <v>0</v>
      </c>
    </row>
    <row r="1287" ht="18.75" customHeight="1" spans="1:3">
      <c r="A1287" s="82">
        <v>2240450</v>
      </c>
      <c r="B1287" s="82" t="s">
        <v>820</v>
      </c>
      <c r="C1287" s="83">
        <v>0</v>
      </c>
    </row>
    <row r="1288" ht="18.75" customHeight="1" spans="1:3">
      <c r="A1288" s="82">
        <v>2240499</v>
      </c>
      <c r="B1288" s="82" t="s">
        <v>1761</v>
      </c>
      <c r="C1288" s="83">
        <v>0</v>
      </c>
    </row>
    <row r="1289" ht="18.75" customHeight="1" spans="1:3">
      <c r="A1289" s="82">
        <v>22405</v>
      </c>
      <c r="B1289" s="116" t="s">
        <v>1762</v>
      </c>
      <c r="C1289" s="83">
        <f>SUM(C1290:C1301)</f>
        <v>1</v>
      </c>
    </row>
    <row r="1290" ht="18.75" customHeight="1" spans="1:3">
      <c r="A1290" s="82">
        <v>2240501</v>
      </c>
      <c r="B1290" s="82" t="s">
        <v>811</v>
      </c>
      <c r="C1290" s="83">
        <v>0</v>
      </c>
    </row>
    <row r="1291" ht="18.75" customHeight="1" spans="1:3">
      <c r="A1291" s="82">
        <v>2240502</v>
      </c>
      <c r="B1291" s="82" t="s">
        <v>812</v>
      </c>
      <c r="C1291" s="83">
        <v>0</v>
      </c>
    </row>
    <row r="1292" ht="18.75" customHeight="1" spans="1:3">
      <c r="A1292" s="82">
        <v>2240503</v>
      </c>
      <c r="B1292" s="82" t="s">
        <v>813</v>
      </c>
      <c r="C1292" s="83">
        <v>0</v>
      </c>
    </row>
    <row r="1293" ht="18.75" customHeight="1" spans="1:3">
      <c r="A1293" s="82">
        <v>2240504</v>
      </c>
      <c r="B1293" s="82" t="s">
        <v>1763</v>
      </c>
      <c r="C1293" s="83">
        <v>1</v>
      </c>
    </row>
    <row r="1294" ht="18.75" customHeight="1" spans="1:3">
      <c r="A1294" s="82">
        <v>2240505</v>
      </c>
      <c r="B1294" s="82" t="s">
        <v>1764</v>
      </c>
      <c r="C1294" s="83">
        <v>0</v>
      </c>
    </row>
    <row r="1295" ht="18.75" customHeight="1" spans="1:3">
      <c r="A1295" s="82">
        <v>2240506</v>
      </c>
      <c r="B1295" s="82" t="s">
        <v>1765</v>
      </c>
      <c r="C1295" s="83">
        <v>0</v>
      </c>
    </row>
    <row r="1296" ht="18.75" customHeight="1" spans="1:3">
      <c r="A1296" s="82">
        <v>2240507</v>
      </c>
      <c r="B1296" s="82" t="s">
        <v>1766</v>
      </c>
      <c r="C1296" s="83">
        <v>0</v>
      </c>
    </row>
    <row r="1297" ht="18.75" customHeight="1" spans="1:3">
      <c r="A1297" s="82">
        <v>2240508</v>
      </c>
      <c r="B1297" s="82" t="s">
        <v>1767</v>
      </c>
      <c r="C1297" s="83">
        <v>0</v>
      </c>
    </row>
    <row r="1298" ht="18.75" customHeight="1" spans="1:3">
      <c r="A1298" s="82">
        <v>2240509</v>
      </c>
      <c r="B1298" s="82" t="s">
        <v>1768</v>
      </c>
      <c r="C1298" s="83">
        <v>0</v>
      </c>
    </row>
    <row r="1299" ht="18.75" customHeight="1" spans="1:3">
      <c r="A1299" s="82">
        <v>2240510</v>
      </c>
      <c r="B1299" s="82" t="s">
        <v>1769</v>
      </c>
      <c r="C1299" s="83">
        <v>0</v>
      </c>
    </row>
    <row r="1300" ht="18.75" customHeight="1" spans="1:3">
      <c r="A1300" s="82">
        <v>2240550</v>
      </c>
      <c r="B1300" s="82" t="s">
        <v>1770</v>
      </c>
      <c r="C1300" s="83">
        <v>0</v>
      </c>
    </row>
    <row r="1301" ht="18.75" customHeight="1" spans="1:3">
      <c r="A1301" s="82">
        <v>2240599</v>
      </c>
      <c r="B1301" s="82" t="s">
        <v>1771</v>
      </c>
      <c r="C1301" s="83">
        <v>0</v>
      </c>
    </row>
    <row r="1302" ht="18.75" customHeight="1" spans="1:3">
      <c r="A1302" s="82">
        <v>22406</v>
      </c>
      <c r="B1302" s="116" t="s">
        <v>1772</v>
      </c>
      <c r="C1302" s="83">
        <f>SUM(C1303:C1305)</f>
        <v>291</v>
      </c>
    </row>
    <row r="1303" ht="18.75" customHeight="1" spans="1:3">
      <c r="A1303" s="82">
        <v>2240601</v>
      </c>
      <c r="B1303" s="82" t="s">
        <v>1773</v>
      </c>
      <c r="C1303" s="83">
        <v>291</v>
      </c>
    </row>
    <row r="1304" ht="18.75" customHeight="1" spans="1:3">
      <c r="A1304" s="82">
        <v>2240602</v>
      </c>
      <c r="B1304" s="82" t="s">
        <v>1774</v>
      </c>
      <c r="C1304" s="83">
        <v>0</v>
      </c>
    </row>
    <row r="1305" ht="18.75" customHeight="1" spans="1:3">
      <c r="A1305" s="82">
        <v>2240699</v>
      </c>
      <c r="B1305" s="82" t="s">
        <v>1775</v>
      </c>
      <c r="C1305" s="83">
        <v>0</v>
      </c>
    </row>
    <row r="1306" ht="18.75" customHeight="1" spans="1:3">
      <c r="A1306" s="82">
        <v>22407</v>
      </c>
      <c r="B1306" s="116" t="s">
        <v>1776</v>
      </c>
      <c r="C1306" s="91">
        <f>SUM(C1307:C1309)</f>
        <v>390</v>
      </c>
    </row>
    <row r="1307" ht="18.75" customHeight="1" spans="1:3">
      <c r="A1307" s="82">
        <v>2240703</v>
      </c>
      <c r="B1307" s="82" t="s">
        <v>1777</v>
      </c>
      <c r="C1307" s="83">
        <v>390</v>
      </c>
    </row>
    <row r="1308" ht="18.75" customHeight="1" spans="1:3">
      <c r="A1308" s="82">
        <v>2240704</v>
      </c>
      <c r="B1308" s="82" t="s">
        <v>1778</v>
      </c>
      <c r="C1308" s="83">
        <v>0</v>
      </c>
    </row>
    <row r="1309" ht="18.75" customHeight="1" spans="1:3">
      <c r="A1309" s="82">
        <v>2240799</v>
      </c>
      <c r="B1309" s="82" t="s">
        <v>1779</v>
      </c>
      <c r="C1309" s="83">
        <v>0</v>
      </c>
    </row>
    <row r="1310" ht="18.75" customHeight="1" spans="1:3">
      <c r="A1310" s="82">
        <v>22499</v>
      </c>
      <c r="B1310" s="116" t="s">
        <v>1780</v>
      </c>
      <c r="C1310" s="83">
        <f>C1311</f>
        <v>210</v>
      </c>
    </row>
    <row r="1311" ht="18.75" customHeight="1" spans="1:3">
      <c r="A1311" s="82">
        <v>2249999</v>
      </c>
      <c r="B1311" s="82" t="s">
        <v>1781</v>
      </c>
      <c r="C1311" s="83">
        <v>210</v>
      </c>
    </row>
    <row r="1312" ht="18.75" customHeight="1" spans="1:3">
      <c r="A1312" s="82">
        <v>229</v>
      </c>
      <c r="B1312" s="116" t="s">
        <v>796</v>
      </c>
      <c r="C1312" s="83">
        <v>9688</v>
      </c>
    </row>
    <row r="1313" ht="18.75" customHeight="1" spans="1:3">
      <c r="A1313" s="82">
        <v>22999</v>
      </c>
      <c r="B1313" s="116" t="s">
        <v>1782</v>
      </c>
      <c r="C1313" s="83">
        <v>9688</v>
      </c>
    </row>
    <row r="1314" ht="18.75" customHeight="1" spans="1:3">
      <c r="A1314" s="82">
        <v>2299999</v>
      </c>
      <c r="B1314" s="82" t="s">
        <v>1783</v>
      </c>
      <c r="C1314" s="83">
        <v>9688</v>
      </c>
    </row>
  </sheetData>
  <mergeCells count="2">
    <mergeCell ref="A1:C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目录</vt:lpstr>
      <vt:lpstr>1、一般公共预算收支决算总表</vt:lpstr>
      <vt:lpstr>2、一般公共预算收入决算总表</vt:lpstr>
      <vt:lpstr>3、一般公共预算收入决算表</vt:lpstr>
      <vt:lpstr>4、一般公共预算支出决算总表</vt:lpstr>
      <vt:lpstr>5、一般公共预算支出决算表</vt:lpstr>
      <vt:lpstr>6、一般公共预算本级支出决算功能分类明细表</vt:lpstr>
      <vt:lpstr>7、一般公共预算本级基本支出决算表（经济分类）</vt:lpstr>
      <vt:lpstr>8、一般公共预算本级基本支出决算表（功能分类）</vt:lpstr>
      <vt:lpstr>9、一般公共预算税收返还和转移支付决算分项目表</vt:lpstr>
      <vt:lpstr>10、一般公共预算对下税收返还和转移支付决算分地区表</vt:lpstr>
      <vt:lpstr>11、政府性基金收入决算表</vt:lpstr>
      <vt:lpstr>12、政府性基金支出决算表</vt:lpstr>
      <vt:lpstr>13、政府性基金本级支出决算表</vt:lpstr>
      <vt:lpstr>14、政府性基金转移支付预算分项目表</vt:lpstr>
      <vt:lpstr>15、政府性基金转移支付预算分地区表</vt:lpstr>
      <vt:lpstr>16、政府性基金预算收支及结余情况表（含转移支付）</vt:lpstr>
      <vt:lpstr>17、国有资本经营收入决算表</vt:lpstr>
      <vt:lpstr>18、国有资本经营支出决算表</vt:lpstr>
      <vt:lpstr>19、国有资本经营本级支出决算表</vt:lpstr>
      <vt:lpstr>20、国有资本经营预算对下转移支付执行情况表</vt:lpstr>
      <vt:lpstr>21、社会保险基金收入决算表</vt:lpstr>
      <vt:lpstr>22、社会保险基金支出决算表</vt:lpstr>
      <vt:lpstr>23、一般公共预算财政拨款"三公"经费支出决算表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2020-07-31T00:41:00Z</cp:lastPrinted>
  <dcterms:modified xsi:type="dcterms:W3CDTF">2024-09-22T01:47:27Z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1D53C695695A47839124DB2D4A6E8FC5</vt:lpwstr>
  </property>
  <property fmtid="{D5CDD505-2E9C-101B-9397-08002B2CF9AE}" pid="3" name="KSOProductBuildVer">
    <vt:lpwstr>2052-12.1.0.18276</vt:lpwstr>
  </property>
</Properties>
</file>